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28.xml" ContentType="application/vnd.openxmlformats-officedocument.drawing+xml"/>
  <Override PartName="/xl/chartsheets/sheet20.xml" ContentType="application/vnd.openxmlformats-officedocument.spreadsheetml.chart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24260" windowHeight="14000" activeTab="0"/>
  </bookViews>
  <sheets>
    <sheet name="INDEX" sheetId="1" r:id="rId1"/>
    <sheet name="Table 12-1" sheetId="2" r:id="rId2"/>
    <sheet name="2020 Energy Goals" sheetId="3" r:id="rId3"/>
    <sheet name="2020 Energy Goals (detailed)" sheetId="4" r:id="rId4"/>
    <sheet name="World Energy Growth Rates" sheetId="5" r:id="rId5"/>
    <sheet name="World Wind Electricity Capacity" sheetId="6" r:id="rId6"/>
    <sheet name="World Wind Capacity (g-1)" sheetId="7" r:id="rId7"/>
    <sheet name="World Wind Additions (g-2)" sheetId="8" r:id="rId8"/>
    <sheet name="U.S. Wind Electricity Capacity" sheetId="9" r:id="rId9"/>
    <sheet name="U.S. Wind Capacity (g)" sheetId="10" r:id="rId10"/>
    <sheet name="World Solar Cell Production" sheetId="11" r:id="rId11"/>
    <sheet name="World Solar Cells (g-1)" sheetId="12" r:id="rId12"/>
    <sheet name="World Solar Cells (g-2)" sheetId="13" r:id="rId13"/>
    <sheet name="U.S. Solar Cell Production" sheetId="14" r:id="rId14"/>
    <sheet name="U.S. Annual Solar Cells (g-1)" sheetId="15" r:id="rId15"/>
    <sheet name="U.S. Solar Cells (g-2)" sheetId="16" r:id="rId16"/>
    <sheet name="World Geothermal Capacity" sheetId="17" r:id="rId17"/>
    <sheet name="World Geothermal Capacity (g)" sheetId="18" r:id="rId18"/>
    <sheet name="U.S. Geothermal Capacity" sheetId="19" r:id="rId19"/>
    <sheet name="World Hydroelectric Consumption" sheetId="20" r:id="rId20"/>
    <sheet name="World Hydroelectric (g)" sheetId="21" r:id="rId21"/>
    <sheet name="U.S. Hydroelectric Consumption" sheetId="22" r:id="rId22"/>
    <sheet name="U.S. Hydroelectric (g)" sheetId="23" r:id="rId23"/>
    <sheet name="World Fuel Ethanol Production" sheetId="24" r:id="rId24"/>
    <sheet name="World Fuel Ethanol (g)" sheetId="25" r:id="rId25"/>
    <sheet name="U.S. Fuel Ethanol Production" sheetId="26" r:id="rId26"/>
    <sheet name="U.S. Fuel Ethanol (g)" sheetId="27" r:id="rId27"/>
    <sheet name="World Biodiesel Producton" sheetId="28" r:id="rId28"/>
    <sheet name="World Biodiesel Production (g)" sheetId="29" r:id="rId29"/>
    <sheet name="U.S. Biodiesel Production" sheetId="30" r:id="rId30"/>
    <sheet name="U.S. Biodiesel Production  (g)" sheetId="31" r:id="rId31"/>
    <sheet name="World Natural Gas Consumption" sheetId="32" r:id="rId32"/>
    <sheet name="World Natural Gas (g)" sheetId="33" r:id="rId33"/>
    <sheet name="U.S. Natural Gas Consumption" sheetId="34" r:id="rId34"/>
    <sheet name="U.S. Natural Gas (g)" sheetId="35" r:id="rId35"/>
    <sheet name="World Oil Production" sheetId="36" r:id="rId36"/>
    <sheet name="World Oil Production (g)" sheetId="37" r:id="rId37"/>
    <sheet name="U.S. Oil Consumption" sheetId="38" r:id="rId38"/>
    <sheet name="U.S. Oil Consumption (g)" sheetId="39" r:id="rId39"/>
    <sheet name="Coal Consumption" sheetId="40" r:id="rId40"/>
    <sheet name="World Coal (g-1)" sheetId="41" r:id="rId41"/>
    <sheet name="Coal by Country (g-2)" sheetId="42" r:id="rId42"/>
    <sheet name="World Nuclear Capacity" sheetId="43" r:id="rId43"/>
    <sheet name="World Nuclear Capacity (g)" sheetId="44" r:id="rId44"/>
  </sheets>
  <externalReferences>
    <externalReference r:id="rId4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'INDEX'!$A$1:$A$51</definedName>
    <definedName name="_xlnm.Print_Area" localSheetId="16">'World Geothermal Capacity'!$A$1:$H$70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<sst xmlns="http://schemas.openxmlformats.org/spreadsheetml/2006/main" count="297" uniqueCount="156">
  <si>
    <t>GRAPH: World Annual Biodiesel Production, 1991-2007</t>
  </si>
  <si>
    <t>GRAPH: U.S. Annual Biodiesel Production, 2000-2007</t>
  </si>
  <si>
    <t>GRAPH: World Cumulative Installed Nuclear Electricity-Generating Capacity, 1970-2007</t>
  </si>
  <si>
    <t>World Cumulative Installed Nuclear Electricity-Generating Capacity, 1970-2007</t>
  </si>
  <si>
    <t>World Power and Energy from Renewables in 2006 and Plan B Goals for 2020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</si>
  <si>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</si>
  <si>
    <t>Note: Data have been updated since Plan B 3.0 went to press.</t>
  </si>
  <si>
    <r>
      <t xml:space="preserve">Source: Compiled by Earth Policy Institute,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2000-2006 data from Global Wind Energy Council (GWEC), 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2007 data from American Wind Energy Association, "Installed U.S. Wind Power Capacity Surged 45% in 2007: American Wind Energy Association Market Report," press release (Washington, DC: 17 January 2008).</t>
    </r>
  </si>
  <si>
    <t>World Installed Wind Electricity-Generating Capacity, 1980-2007</t>
  </si>
  <si>
    <t>Cumulative Installed Capacity</t>
  </si>
  <si>
    <t>World Cumulative Installed Geothermal Electricity-Generating Capacity, 1950-2005</t>
  </si>
  <si>
    <t>U.S. Cumulative Installed Geothermal Electricity-Generating Capacity, 1990-2005</t>
  </si>
  <si>
    <t>U.S. Cumulative Installed Wind Electricity-Generating Capacity, 1980-2007</t>
  </si>
  <si>
    <t>GRAPH: World Cumulative Installed Wind Electricity-Generating Capacity, 1980-2007</t>
  </si>
  <si>
    <t>GRAPH: U.S. Cumulative Installed Wind Electricity-Generating Capacity, 1980-2007</t>
  </si>
  <si>
    <t>GRAPH: World Cumulative Installed Geothermal Electricity-Generating Capacity, 1950-2005</t>
  </si>
  <si>
    <t>GRAPH: World Net Annual Installed Wind Electricity-Generating Capacity, 1981-2007</t>
  </si>
  <si>
    <t>World Annual Fuel Ethanol Production, 1975-2007</t>
  </si>
  <si>
    <t>U.S. Annual Fuel Ethanol Production, 1978-2007</t>
  </si>
  <si>
    <t>World Annual Biodiesel Production, 1991-2007</t>
  </si>
  <si>
    <t>U.S. Annual Biodiesel Production, 2000-2007</t>
  </si>
  <si>
    <t>Average Production</t>
  </si>
  <si>
    <t>Average Consumption</t>
  </si>
  <si>
    <t>GRAPH: World Annual Fuel Ethanol Production, 1975-2007</t>
  </si>
  <si>
    <t>GRAPH: U.S. Annual Fuel Ethanol Production, 1978-2007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</si>
  <si>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</si>
  <si>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Note: Oil production includes natural gas liquids, oil from non-conventional sources, and processing gains. IEA oil production data have been corrected to remove biofuel production, and so differs from values given in Chapter 2 text.</t>
  </si>
  <si>
    <r>
      <t xml:space="preserve">Source: Compiled by Earth Policy Institute with 1950-1999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>, CD-ROM (Washington, DC: 2004); 2000-2005 data from Eric Martinot, Tsinghua-BP Clean Energy Research and Education Center, e-mail to Joseph Florence, Earth Policy Institute, 12 April 2007.</t>
    </r>
  </si>
  <si>
    <t>Compound Annual Growth Rate</t>
  </si>
  <si>
    <t>Net Annual Addition*</t>
  </si>
  <si>
    <t>* Note: Net annual addition equals new installations minus retirements. Data have been updated since Plan B 3.0 went to press.</t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</si>
  <si>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</si>
  <si>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</si>
  <si>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r>
      <t>Source: International Geothermal Association, "</t>
    </r>
    <r>
      <rPr>
        <sz val="10"/>
        <rFont val="Arial"/>
        <family val="0"/>
      </rPr>
      <t>Installed Generating Capacity</t>
    </r>
    <r>
      <rPr>
        <sz val="10"/>
        <rFont val="Arial"/>
        <family val="0"/>
      </rPr>
      <t>," at http://iga.igg.cnr.it/geoworld/geoworld.php?sub=elgen, updated 19 November 2007.</t>
    </r>
  </si>
  <si>
    <r>
      <t xml:space="preserve">Source: </t>
    </r>
    <r>
      <rPr>
        <sz val="10"/>
        <rFont val="Arial"/>
        <family val="0"/>
      </rPr>
      <t xml:space="preserve">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</si>
  <si>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</si>
  <si>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Compiled by Earth Policy Institute,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0"/>
      </rPr>
      <t xml:space="preserve">(Washington, DC: Worldwatch Institute, 2006), pp. 40-41, and 2000-2007 data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291. </t>
    </r>
  </si>
  <si>
    <r>
      <t xml:space="preserve">Source: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p. 291.</t>
    </r>
  </si>
  <si>
    <r>
      <t xml:space="preserve">Source: Calculated by Earth Policy Institute from Table 12-1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, (Golden, CO: August 2006), with transportation data from International Energy Agency,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0"/>
      </rPr>
      <t xml:space="preserve">, (Paris, France: 2006);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17 (8 May 2007);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2007); energy conversion factors from Oak Ridge National Laboratory, "Bioenergy Conversion Factors," at bioenergy.ornl.gov/papers/misc/energy_conv.html, viewed 15 October 2007.</t>
    </r>
  </si>
  <si>
    <r>
      <t xml:space="preserve">Source: Compiled by Earth Policy Institute with wind power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2006); solar photovoltaics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 and previous issues; geothermal power from Eric Martinot, Tsinghua-BP Clean Energy Research and Education Center, e-mail to Joseph Florence, Earth Policy Institute, 12 April 2007;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Renewable Energy Policy Network, </t>
    </r>
    <r>
      <rPr>
        <i/>
        <sz val="10"/>
        <rFont val="Arial"/>
        <family val="2"/>
      </rPr>
      <t xml:space="preserve">Renewables 2005 Global Status Report </t>
    </r>
    <r>
      <rPr>
        <sz val="10"/>
        <rFont val="Arial"/>
        <family val="0"/>
      </rPr>
      <t xml:space="preserve">(Paris: 2005); oil, natural gas, coal, nuclear, and hydroelectric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Group Media &amp; Publishing, June 2007); biodiesel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291; fuel ethanol from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</si>
  <si>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t>GRAPH: U.S. Oil Consumption, 1965-2006</t>
  </si>
  <si>
    <t>GRAPH: World Coal Consumption, 1980-2005</t>
  </si>
  <si>
    <t>GRAPH: Coal Consumption, Select Countries, 1980-2005</t>
  </si>
  <si>
    <r>
      <t xml:space="preserve">Source: Compiled by Earth Policy Institute from "E.4. World Coal Consumption (Btu), 1980-2005," table in U.S. Department of Energy, Energy Information Administration, </t>
    </r>
    <r>
      <rPr>
        <i/>
        <sz val="10"/>
        <rFont val="Arial"/>
        <family val="2"/>
      </rPr>
      <t xml:space="preserve">International Energy Annual 2005 </t>
    </r>
    <r>
      <rPr>
        <sz val="10"/>
        <rFont val="Arial"/>
        <family val="0"/>
      </rPr>
      <t>(Washington, DC: June-October 2007).</t>
    </r>
  </si>
  <si>
    <r>
      <t xml:space="preserve">Source: Wind electricity from Global Wind Energy Council, "Global Wind Energy Markets Continue to Boom - 2006 Another Record Year," press release (Brussels: 2 February 2007); rooftop solar electric systems calculated by Earth Policy Institute using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, CD-ROM (Washington, DC: 2005);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March 2007 and previous issues; geothermal and biomass electricity from Geothermal Energy Association, </t>
    </r>
    <r>
      <rPr>
        <i/>
        <sz val="10"/>
        <rFont val="Arial"/>
        <family val="2"/>
      </rPr>
      <t>2007 Interim Report: Update on World Geothermal Development</t>
    </r>
    <r>
      <rPr>
        <sz val="10"/>
        <rFont val="Arial"/>
        <family val="0"/>
      </rPr>
      <t xml:space="preserve"> (Washington, DC: 2007); Renewable Energy Policy Network for the 21st Century, </t>
    </r>
    <r>
      <rPr>
        <i/>
        <sz val="10"/>
        <rFont val="Arial"/>
        <family val="2"/>
      </rPr>
      <t>Renewable Global Status Report 2006 Update</t>
    </r>
    <r>
      <rPr>
        <sz val="10"/>
        <rFont val="Arial"/>
        <family val="0"/>
      </rPr>
      <t xml:space="preserve"> (Paris: 2006); hydropower, including tidal and wave, from International Energy Agency, "Renewables in Global Energy Supply: An IEA Fact Sheet," (Paris: 2006); solar rooftop water and space heaters from International Energy Agency, Solar Heating and Cooling Program, </t>
    </r>
    <r>
      <rPr>
        <i/>
        <sz val="10"/>
        <rFont val="Arial"/>
        <family val="2"/>
      </rPr>
      <t xml:space="preserve">Solar Heat Worldwide: Markets and Contribution to the Energy Supply </t>
    </r>
  </si>
  <si>
    <t>*Note: Installed capacity in October 2007.</t>
  </si>
  <si>
    <t>*Note: 2007 is projection.</t>
  </si>
  <si>
    <t>Geothermal Power *</t>
  </si>
  <si>
    <t>* Note: Data for geothermal power only available through 2005.</t>
  </si>
  <si>
    <t xml:space="preserve">Global Energy Consumption in 2006 and Plan B Goals for 2020 </t>
  </si>
  <si>
    <t>Global Energy Consumption in 2006 and Plan B Goals for 2020 (condensed)</t>
  </si>
  <si>
    <t>Global Energy Consumption in 2006 and Plan B Goals for 2020 (detailed)</t>
  </si>
  <si>
    <t>Total Energy Consumption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</si>
  <si>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 xml:space="preserve">. 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</si>
  <si>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</si>
  <si>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</si>
  <si>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</si>
  <si>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t>GRAPH: U.S. Hydroelectric Consumption, 1965-2006</t>
  </si>
  <si>
    <t>GRAPH: World Annual Solar Cell Production, 1975-2007</t>
  </si>
  <si>
    <t>GRAPH: World Cumulative Solar Cell Production, 1975-2007</t>
  </si>
  <si>
    <t>GRAPH: U.S. Annual Solar Cell Production, 1976-2006</t>
  </si>
  <si>
    <t>GRAPH: U.S. Cumulative Solar Cell Production, 1976-2006</t>
  </si>
  <si>
    <t>GRAPH: World Hydroelectric Consumption, 1965-2006</t>
  </si>
  <si>
    <t>GRAPH: World Natural Gas Consumption, 1965-2006</t>
  </si>
  <si>
    <t>GRAPH: U.S. Natural Gas Consumption, 1965-2006</t>
  </si>
  <si>
    <t>GRAPH: World Oil Production, 1950-2007</t>
  </si>
  <si>
    <t xml:space="preserve">Thermal Energy from Renewable Sources </t>
  </si>
  <si>
    <t xml:space="preserve">Transportation </t>
  </si>
  <si>
    <t xml:space="preserve">Goal for 2020 </t>
  </si>
  <si>
    <t>Note: Transportation energy consumption in 2020 is lower than in 2006 because, due to efficiency gains, an electrified transport system requires far less energy than a fossil-fuel-based one. 1 Petajoule (PJ) is equal to 1 billion Megajoules.</t>
  </si>
  <si>
    <t>World Oil Production, 1950-2007</t>
  </si>
  <si>
    <t>Year</t>
  </si>
  <si>
    <t>Production</t>
  </si>
  <si>
    <t>Million Barrels per Day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</si>
  <si>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</si>
  <si>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</si>
  <si>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</si>
  <si>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</si>
  <si>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</si>
  <si>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</si>
  <si>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</si>
  <si>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</si>
  <si>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</si>
  <si>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Megawatts</t>
  </si>
  <si>
    <t>Percent</t>
  </si>
  <si>
    <t>Million Gallons</t>
  </si>
  <si>
    <t>Annual Production</t>
  </si>
  <si>
    <t>Cumulative Production</t>
  </si>
  <si>
    <t>Source</t>
  </si>
  <si>
    <t>Goal for 2020</t>
  </si>
  <si>
    <t>Coal</t>
  </si>
  <si>
    <t>Oil</t>
  </si>
  <si>
    <t>Gas</t>
  </si>
  <si>
    <t>Nuclear</t>
  </si>
  <si>
    <t>Heat</t>
  </si>
  <si>
    <t>Total</t>
  </si>
  <si>
    <t>Rooftop Solar Electric Systems</t>
  </si>
  <si>
    <t>Solar Electric Power Plants</t>
  </si>
  <si>
    <t>Solar Thermal Power Plants</t>
  </si>
  <si>
    <t>Wind</t>
  </si>
  <si>
    <t>Geothermal</t>
  </si>
  <si>
    <t>Biomass</t>
  </si>
  <si>
    <t>Hydropower</t>
  </si>
  <si>
    <t>Solar Rooftop Water and Space Heaters</t>
  </si>
  <si>
    <t>Fuel Ethanol</t>
  </si>
  <si>
    <t>Biodiesel</t>
  </si>
  <si>
    <t>Installed Capacity</t>
  </si>
  <si>
    <t>Gigawatts</t>
  </si>
  <si>
    <t>Petajoules</t>
  </si>
  <si>
    <t>Percent change, 1990-2004:</t>
  </si>
  <si>
    <t>Million Tons Oil Equivalent</t>
  </si>
  <si>
    <t>World Natural Gas Consumption, 1965-2006</t>
  </si>
  <si>
    <t>World Hydroelectric Consumption, 1965-2006</t>
  </si>
  <si>
    <t>Billion Kilowatt-hours</t>
  </si>
  <si>
    <t>World Solar Cell Production, 1975-2007</t>
  </si>
  <si>
    <t>U.S. Solar Cell Production, 1976-2006</t>
  </si>
  <si>
    <t>Consumption</t>
  </si>
  <si>
    <t>U.S. Hydroelectric Consumption, 1965-2006</t>
  </si>
  <si>
    <t>U.S. Natural Gas Consumption, 1965-2006</t>
  </si>
  <si>
    <t>U.S. Oil Consumption, 1965-2006</t>
  </si>
  <si>
    <t>Electricity Generating Capacity</t>
  </si>
  <si>
    <t>Thermal Energy Capacity</t>
  </si>
  <si>
    <t>A full listing of data for the entire book is on-line at:</t>
  </si>
  <si>
    <t>http://www.earthpolicy.org/Books/PB3/data.htm</t>
  </si>
  <si>
    <t>Plan B 3.0 - Supporting Data for Chapter 12</t>
  </si>
  <si>
    <t>Back to INDEX</t>
  </si>
  <si>
    <t>World Coal Consumption and Coal Consumption by Country, 1980-2005</t>
  </si>
  <si>
    <r>
      <t xml:space="preserve">Source: BP, </t>
    </r>
    <r>
      <rPr>
        <i/>
        <sz val="10"/>
        <rFont val="Arial"/>
        <family val="2"/>
      </rPr>
      <t xml:space="preserve">Statistical Review of World Energy 2007 </t>
    </r>
    <r>
      <rPr>
        <sz val="10"/>
        <rFont val="Arial"/>
        <family val="0"/>
      </rPr>
      <t>(London: BP, 2007).</t>
    </r>
  </si>
  <si>
    <t>*</t>
  </si>
  <si>
    <t>* Note: 2007 is projection.</t>
  </si>
  <si>
    <t>* 2007 figure based on data for first eleven months.</t>
  </si>
  <si>
    <t xml:space="preserve">Transportation Fuel Consumption </t>
  </si>
  <si>
    <t xml:space="preserve">Thermal Energy Capture from Renewable Sources </t>
  </si>
  <si>
    <t>Electricity Generation from Renewables</t>
  </si>
  <si>
    <t xml:space="preserve">Electricity and Heat Generation from Fossil Fuels and Nuclear </t>
  </si>
  <si>
    <t>Energy Source</t>
  </si>
  <si>
    <t>Average Annual Growth Rate</t>
  </si>
  <si>
    <t>Wind Power</t>
  </si>
  <si>
    <t>Geothermal Heat</t>
  </si>
  <si>
    <t>Hydroelectric</t>
  </si>
  <si>
    <t>Natural Gas</t>
  </si>
  <si>
    <t>Nuclear Power</t>
  </si>
  <si>
    <t>World Energy Growth Rates by Source, 2000-2006</t>
  </si>
  <si>
    <r>
      <t>2005</t>
    </r>
    <r>
      <rPr>
        <sz val="10"/>
        <rFont val="Arial"/>
        <family val="0"/>
      </rPr>
      <t xml:space="preserve"> (Paris: April 2007); geothermal from Massachusetts Institute of Technology, </t>
    </r>
    <r>
      <rPr>
        <i/>
        <sz val="10"/>
        <rFont val="Arial"/>
        <family val="2"/>
      </rPr>
      <t>The Future of Geothermal Energy</t>
    </r>
    <r>
      <rPr>
        <sz val="10"/>
        <rFont val="Arial"/>
        <family val="0"/>
      </rPr>
      <t xml:space="preserve"> (Cambridge, MA: 2007); biomass heat from Renewable Energy Policy Network for the 21st Century, Renewable Global Status Report 2006 Update (Paris: 2006);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 (Golden, CO: August 2006).</t>
    </r>
  </si>
  <si>
    <t>Solar Photovoltaics</t>
  </si>
  <si>
    <t>Note: Transportation energy consumption in 2020 is lower than in 2006 because, due to efficiency gains, an electrified transport system requires far less energy than a fossil-fuel-based one. 1 Petajoule is equal to 1 billion Megajoules.</t>
  </si>
  <si>
    <r>
      <t xml:space="preserve">Source: Compiled by Earth Policy Institute with 1970-2004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data from World Nuclear Association, </t>
    </r>
    <r>
      <rPr>
        <i/>
        <sz val="10"/>
        <rFont val="Arial"/>
        <family val="2"/>
      </rPr>
      <t>World Nuclear Power Reactors 2005-2007 and Uranium Requirements</t>
    </r>
    <r>
      <rPr>
        <sz val="10"/>
        <rFont val="Arial"/>
        <family val="0"/>
      </rPr>
      <t xml:space="preserve"> (London: 17 October 2007).</t>
    </r>
  </si>
  <si>
    <t>Installed Capacity 2006</t>
  </si>
  <si>
    <t>Installed Capacity 2020</t>
  </si>
  <si>
    <t>Electricity and Heat Generation 2006</t>
  </si>
  <si>
    <t>Electricity and Heat Generation 2020</t>
  </si>
  <si>
    <t>Electrical Gigawatts</t>
  </si>
  <si>
    <t>Thermal Gigawatts</t>
  </si>
  <si>
    <t>Table 12-1. World Power and Energy from Renewables in 2006 and Plan B Goals for 2020</t>
  </si>
  <si>
    <t xml:space="preserve">Electricity and Heat from Fossil Fuels and Nuclear </t>
  </si>
  <si>
    <t xml:space="preserve">Electricity from Renewable Sources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</si>
</sst>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  <numFmt numFmtId="214" formatCode="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21" applyFont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169" fontId="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169" fontId="0" fillId="0" borderId="0" xfId="0" applyNumberFormat="1" applyAlignment="1">
      <alignment/>
    </xf>
    <xf numFmtId="0" fontId="4" fillId="0" borderId="0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170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72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" xfId="21" applyFont="1" applyBorder="1" applyAlignment="1" applyProtection="1">
      <alignment horizontal="right"/>
      <protection/>
    </xf>
    <xf numFmtId="0" fontId="0" fillId="0" borderId="0" xfId="21" applyNumberFormat="1" applyFont="1" applyBorder="1" applyAlignment="1" applyProtection="1">
      <alignment vertical="top" wrapText="1"/>
      <protection/>
    </xf>
    <xf numFmtId="0" fontId="0" fillId="0" borderId="0" xfId="21" applyFont="1" applyBorder="1" applyAlignment="1" applyProtection="1">
      <alignment horizontal="left"/>
      <protection/>
    </xf>
    <xf numFmtId="172" fontId="0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vertical="top" wrapText="1"/>
    </xf>
    <xf numFmtId="0" fontId="0" fillId="0" borderId="1" xfId="0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172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1" xfId="21" applyFont="1" applyBorder="1" applyAlignment="1" applyProtection="1">
      <alignment horizontal="left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72" fontId="0" fillId="0" borderId="1" xfId="0" applyNumberFormat="1" applyBorder="1" applyAlignment="1">
      <alignment/>
    </xf>
    <xf numFmtId="169" fontId="0" fillId="0" borderId="1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4" fillId="0" borderId="0" xfId="21" applyFont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Protection="1">
      <alignment/>
      <protection/>
    </xf>
    <xf numFmtId="178" fontId="0" fillId="0" borderId="0" xfId="21" applyNumberFormat="1" applyFont="1" applyBorder="1">
      <alignment/>
      <protection/>
    </xf>
    <xf numFmtId="0" fontId="0" fillId="0" borderId="0" xfId="21" applyNumberFormat="1" applyFont="1" applyBorder="1" applyAlignment="1" applyProtection="1">
      <alignment vertical="justify" wrapText="1"/>
      <protection/>
    </xf>
    <xf numFmtId="0" fontId="3" fillId="0" borderId="0" xfId="20" applyAlignment="1" applyProtection="1">
      <alignment/>
      <protection/>
    </xf>
    <xf numFmtId="0" fontId="3" fillId="0" borderId="0" xfId="20" applyAlignment="1" applyProtection="1">
      <alignment horizontal="left"/>
      <protection/>
    </xf>
    <xf numFmtId="0" fontId="0" fillId="0" borderId="0" xfId="0" applyNumberFormat="1" applyAlignment="1">
      <alignment wrapText="1"/>
    </xf>
    <xf numFmtId="0" fontId="3" fillId="0" borderId="0" xfId="20" applyBorder="1" applyAlignment="1" applyProtection="1">
      <alignment horizontal="left"/>
      <protection/>
    </xf>
    <xf numFmtId="0" fontId="3" fillId="0" borderId="0" xfId="20" applyFont="1" applyAlignment="1" applyProtection="1">
      <alignment/>
      <protection/>
    </xf>
    <xf numFmtId="0" fontId="0" fillId="0" borderId="0" xfId="20" applyFont="1" applyAlignment="1" applyProtection="1">
      <alignment/>
      <protection/>
    </xf>
    <xf numFmtId="0" fontId="0" fillId="0" borderId="0" xfId="20" applyFont="1" applyAlignment="1" applyProtection="1">
      <alignment horizontal="left"/>
      <protection/>
    </xf>
    <xf numFmtId="169" fontId="0" fillId="0" borderId="1" xfId="0" applyNumberFormat="1" applyBorder="1" applyAlignment="1">
      <alignment/>
    </xf>
    <xf numFmtId="0" fontId="3" fillId="0" borderId="0" xfId="20" applyFont="1" applyAlignment="1" applyProtection="1">
      <alignment horizontal="left"/>
      <protection/>
    </xf>
    <xf numFmtId="0" fontId="3" fillId="0" borderId="0" xfId="20" applyFont="1" applyAlignment="1" applyProtection="1">
      <alignment horizontal="left"/>
      <protection/>
    </xf>
    <xf numFmtId="169" fontId="0" fillId="0" borderId="0" xfId="21" applyNumberFormat="1" applyFont="1" applyBorder="1" applyAlignment="1">
      <alignment horizontal="right"/>
      <protection/>
    </xf>
    <xf numFmtId="169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ont="1" applyFill="1" applyBorder="1" applyAlignment="1">
      <alignment/>
    </xf>
    <xf numFmtId="169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 applyProtection="1">
      <alignment vertical="justify" wrapText="1"/>
      <protection/>
    </xf>
    <xf numFmtId="0" fontId="3" fillId="0" borderId="0" xfId="20" applyFont="1" applyBorder="1" applyAlignment="1" applyProtection="1">
      <alignment/>
      <protection/>
    </xf>
    <xf numFmtId="0" fontId="3" fillId="0" borderId="0" xfId="20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3" fillId="0" borderId="0" xfId="20" applyFont="1" applyAlignment="1" applyProtection="1">
      <alignment vertical="top"/>
      <protection/>
    </xf>
    <xf numFmtId="3" fontId="0" fillId="0" borderId="0" xfId="0" applyNumberFormat="1" applyBorder="1" applyAlignment="1">
      <alignment/>
    </xf>
    <xf numFmtId="0" fontId="3" fillId="0" borderId="0" xfId="20" applyFont="1" applyFill="1" applyAlignment="1" applyProtection="1">
      <alignment horizontal="left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0" xfId="21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15" applyNumberFormat="1" applyFont="1" applyAlignment="1">
      <alignment horizontal="left" vertical="top" wrapText="1"/>
    </xf>
    <xf numFmtId="0" fontId="3" fillId="0" borderId="0" xfId="20" applyAlignment="1" applyProtection="1">
      <alignment horizontal="left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worksheet" Target="worksheets/sheet16.xml" /><Relationship Id="rId29" Type="http://schemas.openxmlformats.org/officeDocument/2006/relationships/chartsheet" Target="chartsheets/sheet13.xml" /><Relationship Id="rId30" Type="http://schemas.openxmlformats.org/officeDocument/2006/relationships/worksheet" Target="worksheets/sheet17.xml" /><Relationship Id="rId31" Type="http://schemas.openxmlformats.org/officeDocument/2006/relationships/chartsheet" Target="chartsheets/sheet14.xml" /><Relationship Id="rId32" Type="http://schemas.openxmlformats.org/officeDocument/2006/relationships/worksheet" Target="worksheets/sheet18.xml" /><Relationship Id="rId33" Type="http://schemas.openxmlformats.org/officeDocument/2006/relationships/chartsheet" Target="chartsheets/sheet15.xml" /><Relationship Id="rId34" Type="http://schemas.openxmlformats.org/officeDocument/2006/relationships/worksheet" Target="worksheets/sheet19.xml" /><Relationship Id="rId35" Type="http://schemas.openxmlformats.org/officeDocument/2006/relationships/chartsheet" Target="chartsheets/sheet16.xml" /><Relationship Id="rId36" Type="http://schemas.openxmlformats.org/officeDocument/2006/relationships/worksheet" Target="worksheets/sheet20.xml" /><Relationship Id="rId37" Type="http://schemas.openxmlformats.org/officeDocument/2006/relationships/chartsheet" Target="chartsheets/sheet17.xml" /><Relationship Id="rId38" Type="http://schemas.openxmlformats.org/officeDocument/2006/relationships/worksheet" Target="worksheets/sheet21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Electricity-Generating Capacity, 1980-2007</a:t>
            </a:r>
          </a:p>
        </c:rich>
      </c:tx>
      <c:layout>
        <c:manualLayout>
          <c:xMode val="factor"/>
          <c:yMode val="factor"/>
          <c:x val="0.03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975"/>
          <c:w val="0.933"/>
          <c:h val="0.72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Wind Electricity Capacity'!$B$6:$B$33</c:f>
              <c:numCache>
                <c:ptCount val="28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3488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74133</c:v>
                </c:pt>
                <c:pt idx="27">
                  <c:v>94122</c:v>
                </c:pt>
              </c:numCache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crossBetween val="midCat"/>
        <c:dispUnits/>
      </c:val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Hydroelectric Consumption'!$B$6:$B$47</c:f>
              <c:numCache>
                <c:ptCount val="42"/>
                <c:pt idx="0">
                  <c:v>198.97418604651162</c:v>
                </c:pt>
                <c:pt idx="1">
                  <c:v>199.93744186046516</c:v>
                </c:pt>
                <c:pt idx="2">
                  <c:v>227.22232558139535</c:v>
                </c:pt>
                <c:pt idx="3">
                  <c:v>228.1546511627907</c:v>
                </c:pt>
                <c:pt idx="4">
                  <c:v>256.0272093023256</c:v>
                </c:pt>
                <c:pt idx="5">
                  <c:v>253.49093023255818</c:v>
                </c:pt>
                <c:pt idx="6">
                  <c:v>272.2523255813954</c:v>
                </c:pt>
                <c:pt idx="7">
                  <c:v>278.7167441860466</c:v>
                </c:pt>
                <c:pt idx="8">
                  <c:v>278.213023255814</c:v>
                </c:pt>
                <c:pt idx="9">
                  <c:v>307.283023255814</c:v>
                </c:pt>
                <c:pt idx="10">
                  <c:v>306.21372093023257</c:v>
                </c:pt>
                <c:pt idx="11">
                  <c:v>289.8206976744187</c:v>
                </c:pt>
                <c:pt idx="12">
                  <c:v>225.85697674418606</c:v>
                </c:pt>
                <c:pt idx="13">
                  <c:v>286.33</c:v>
                </c:pt>
                <c:pt idx="14">
                  <c:v>285.93674418604655</c:v>
                </c:pt>
                <c:pt idx="15">
                  <c:v>282.0041860465117</c:v>
                </c:pt>
                <c:pt idx="16">
                  <c:v>266.50813953488375</c:v>
                </c:pt>
                <c:pt idx="17">
                  <c:v>315.5281395348838</c:v>
                </c:pt>
                <c:pt idx="18">
                  <c:v>338.6772093023256</c:v>
                </c:pt>
                <c:pt idx="19">
                  <c:v>327.58651162790704</c:v>
                </c:pt>
                <c:pt idx="20">
                  <c:v>287.1827906976744</c:v>
                </c:pt>
                <c:pt idx="21">
                  <c:v>296.9744186046512</c:v>
                </c:pt>
                <c:pt idx="22">
                  <c:v>255.40860465116282</c:v>
                </c:pt>
                <c:pt idx="23">
                  <c:v>228.38441860465116</c:v>
                </c:pt>
                <c:pt idx="24">
                  <c:v>274.72232558139535</c:v>
                </c:pt>
                <c:pt idx="25">
                  <c:v>295.8255813953489</c:v>
                </c:pt>
                <c:pt idx="26">
                  <c:v>291.9151162790698</c:v>
                </c:pt>
                <c:pt idx="27">
                  <c:v>255.64279069767446</c:v>
                </c:pt>
                <c:pt idx="28">
                  <c:v>283.3253488372093</c:v>
                </c:pt>
                <c:pt idx="29">
                  <c:v>262.7523255813954</c:v>
                </c:pt>
                <c:pt idx="30">
                  <c:v>313.97279069767444</c:v>
                </c:pt>
                <c:pt idx="31">
                  <c:v>350.66930232558144</c:v>
                </c:pt>
                <c:pt idx="32">
                  <c:v>360.05441860465123</c:v>
                </c:pt>
                <c:pt idx="33">
                  <c:v>326.60116279069774</c:v>
                </c:pt>
                <c:pt idx="34">
                  <c:v>322.76581395348836</c:v>
                </c:pt>
                <c:pt idx="35">
                  <c:v>278.3544186046512</c:v>
                </c:pt>
                <c:pt idx="36">
                  <c:v>219.1539534883721</c:v>
                </c:pt>
                <c:pt idx="37">
                  <c:v>266.99860465116285</c:v>
                </c:pt>
                <c:pt idx="38">
                  <c:v>278.593023255814</c:v>
                </c:pt>
                <c:pt idx="39">
                  <c:v>271.13</c:v>
                </c:pt>
                <c:pt idx="40">
                  <c:v>273.05209302325585</c:v>
                </c:pt>
                <c:pt idx="41">
                  <c:v>291.21697674418607</c:v>
                </c:pt>
              </c:numCache>
            </c:numRef>
          </c:yVal>
          <c:smooth val="0"/>
        </c:ser>
        <c:axId val="37575738"/>
        <c:axId val="2637323"/>
      </c:scatterChart>
      <c:valAx>
        <c:axId val="37575738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 val="autoZero"/>
        <c:crossBetween val="midCat"/>
        <c:dispUnits/>
      </c:val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Fuel Ethanol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Fuel Ethanol Production'!$C$6:$C$38</c:f>
              <c:numCache>
                <c:ptCount val="33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4945.30079472</c:v>
                </c:pt>
                <c:pt idx="25">
                  <c:v>4561.194632566</c:v>
                </c:pt>
                <c:pt idx="26">
                  <c:v>4926.544579099001</c:v>
                </c:pt>
                <c:pt idx="27">
                  <c:v>5420.282142418</c:v>
                </c:pt>
                <c:pt idx="28">
                  <c:v>6462.440883613001</c:v>
                </c:pt>
                <c:pt idx="29">
                  <c:v>7511.732270185001</c:v>
                </c:pt>
                <c:pt idx="30">
                  <c:v>8277.302873983</c:v>
                </c:pt>
                <c:pt idx="31">
                  <c:v>10488.951284955001</c:v>
                </c:pt>
                <c:pt idx="32">
                  <c:v>13138.861128536</c:v>
                </c:pt>
              </c:numCache>
            </c:numRef>
          </c:yVal>
          <c:smooth val="0"/>
        </c:ser>
        <c:axId val="23735908"/>
        <c:axId val="12296581"/>
      </c:scatterChart>
      <c:valAx>
        <c:axId val="2373590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 val="autoZero"/>
        <c:crossBetween val="midCat"/>
        <c:dispUnits/>
      </c:valAx>
      <c:valAx>
        <c:axId val="1229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Fuel Ethanol Production, 1978-2007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Fuel Ethanol Production'!$A$6:$A$35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xVal>
          <c:yVal>
            <c:numRef>
              <c:f>'U.S. Fuel Ethanol Production'!$C$6:$C$35</c:f>
              <c:numCache>
                <c:ptCount val="30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900.0340040000001</c:v>
                </c:pt>
                <c:pt idx="13">
                  <c:v>949.9625120000001</c:v>
                </c:pt>
                <c:pt idx="14">
                  <c:v>1100.012208</c:v>
                </c:pt>
                <c:pt idx="15">
                  <c:v>1199.869224</c:v>
                </c:pt>
                <c:pt idx="16">
                  <c:v>1349.91892</c:v>
                </c:pt>
                <c:pt idx="17">
                  <c:v>1399.847428</c:v>
                </c:pt>
                <c:pt idx="18">
                  <c:v>1100.012208</c:v>
                </c:pt>
                <c:pt idx="19">
                  <c:v>1299.990412</c:v>
                </c:pt>
                <c:pt idx="20">
                  <c:v>1387.1671720000002</c:v>
                </c:pt>
                <c:pt idx="21">
                  <c:v>1471.966384</c:v>
                </c:pt>
                <c:pt idx="22">
                  <c:v>1630.205412</c:v>
                </c:pt>
                <c:pt idx="23">
                  <c:v>1765.725648</c:v>
                </c:pt>
                <c:pt idx="24">
                  <c:v>2153.265972</c:v>
                </c:pt>
                <c:pt idx="25">
                  <c:v>2804.714124</c:v>
                </c:pt>
                <c:pt idx="26">
                  <c:v>3409.4038320000004</c:v>
                </c:pt>
                <c:pt idx="27">
                  <c:v>3897.85786</c:v>
                </c:pt>
                <c:pt idx="28">
                  <c:v>4860.7648</c:v>
                </c:pt>
                <c:pt idx="29">
                  <c:v>6498.631200000001</c:v>
                </c:pt>
              </c:numCache>
            </c:numRef>
          </c:yVal>
          <c:smooth val="0"/>
        </c:ser>
        <c:axId val="43560366"/>
        <c:axId val="56498975"/>
      </c:scatterChart>
      <c:val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crossBetween val="midCat"/>
        <c:dispUnits/>
      </c:val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Biodiesel Production, 1991-2007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Producton'!$A$6:$A$22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Biodiesel Producton'!$C$6:$C$22</c:f>
              <c:numCache>
                <c:ptCount val="17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216.45476657952224</c:v>
                </c:pt>
                <c:pt idx="10">
                  <c:v>254.26769231952105</c:v>
                </c:pt>
                <c:pt idx="11">
                  <c:v>349.5476435694751</c:v>
                </c:pt>
                <c:pt idx="12">
                  <c:v>487.90775085320143</c:v>
                </c:pt>
                <c:pt idx="13">
                  <c:v>593.3964505700629</c:v>
                </c:pt>
                <c:pt idx="14">
                  <c:v>902.4888475830684</c:v>
                </c:pt>
                <c:pt idx="15">
                  <c:v>1625.8588436725151</c:v>
                </c:pt>
                <c:pt idx="16">
                  <c:v>2372.7452548721494</c:v>
                </c:pt>
              </c:numCache>
            </c:numRef>
          </c:yVal>
          <c:smooth val="0"/>
        </c:ser>
        <c:axId val="38728728"/>
        <c:axId val="13014233"/>
      </c:scatterChart>
      <c:valAx>
        <c:axId val="38728728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 val="autoZero"/>
        <c:crossBetween val="midCat"/>
        <c:dispUnits/>
        <c:majorUnit val="5"/>
        <c:minorUnit val="1"/>
      </c:val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Biodiesel Production, 2000-2007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xVal>
          <c:yVal>
            <c:numRef>
              <c:f>'U.S. Biodiesel Production'!$C$6:$C$13</c:f>
              <c:numCache>
                <c:ptCount val="8"/>
                <c:pt idx="0">
                  <c:v>1.5852047556142668</c:v>
                </c:pt>
                <c:pt idx="1">
                  <c:v>4.385733157199472</c:v>
                </c:pt>
                <c:pt idx="2">
                  <c:v>13.21003963011889</c:v>
                </c:pt>
                <c:pt idx="3">
                  <c:v>17.6221928665786</c:v>
                </c:pt>
                <c:pt idx="4">
                  <c:v>21.928665785997357</c:v>
                </c:pt>
                <c:pt idx="5">
                  <c:v>66.05019815059445</c:v>
                </c:pt>
                <c:pt idx="6">
                  <c:v>198.15059445178335</c:v>
                </c:pt>
                <c:pt idx="7">
                  <c:v>360.2346034724923</c:v>
                </c:pt>
              </c:numCache>
            </c:numRef>
          </c:yVal>
          <c:smooth val="0"/>
        </c:ser>
        <c:axId val="50019234"/>
        <c:axId val="47519923"/>
      </c:scatterChart>
      <c:valAx>
        <c:axId val="50019234"/>
        <c:scaling>
          <c:orientation val="minMax"/>
          <c:max val="2008"/>
          <c:min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crossBetween val="midCat"/>
        <c:dispUnits/>
      </c:val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Natural Gas Consumption, 1965-2006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Natural Gas Consumption'!$B$6:$B$47</c:f>
              <c:numCache>
                <c:ptCount val="42"/>
                <c:pt idx="0">
                  <c:v>597.6491156960936</c:v>
                </c:pt>
                <c:pt idx="1">
                  <c:v>650.7287960083146</c:v>
                </c:pt>
                <c:pt idx="2">
                  <c:v>697.8113933138691</c:v>
                </c:pt>
                <c:pt idx="3">
                  <c:v>759.7198570944232</c:v>
                </c:pt>
                <c:pt idx="4">
                  <c:v>835.8738348255326</c:v>
                </c:pt>
                <c:pt idx="5">
                  <c:v>908.8887613416425</c:v>
                </c:pt>
                <c:pt idx="6">
                  <c:v>970.6422756405306</c:v>
                </c:pt>
                <c:pt idx="7">
                  <c:v>1016.0949785699747</c:v>
                </c:pt>
                <c:pt idx="8">
                  <c:v>1063.2868574133083</c:v>
                </c:pt>
                <c:pt idx="9">
                  <c:v>1086.5021880466425</c:v>
                </c:pt>
                <c:pt idx="10">
                  <c:v>1081.5921442644224</c:v>
                </c:pt>
                <c:pt idx="11">
                  <c:v>1143.012375980533</c:v>
                </c:pt>
                <c:pt idx="12">
                  <c:v>1176.7227514705335</c:v>
                </c:pt>
                <c:pt idx="13">
                  <c:v>1220.6855222222</c:v>
                </c:pt>
                <c:pt idx="14">
                  <c:v>1297.0854399121995</c:v>
                </c:pt>
                <c:pt idx="15">
                  <c:v>1311.0041552099774</c:v>
                </c:pt>
                <c:pt idx="16">
                  <c:v>1325.3541527422</c:v>
                </c:pt>
                <c:pt idx="17">
                  <c:v>1330.620155936091</c:v>
                </c:pt>
                <c:pt idx="18">
                  <c:v>1343.6710425605363</c:v>
                </c:pt>
                <c:pt idx="19">
                  <c:v>1458.971555088313</c:v>
                </c:pt>
                <c:pt idx="20">
                  <c:v>1504.5139758575363</c:v>
                </c:pt>
                <c:pt idx="21">
                  <c:v>1521.2039131884258</c:v>
                </c:pt>
                <c:pt idx="22">
                  <c:v>1595.3229875315358</c:v>
                </c:pt>
                <c:pt idx="23">
                  <c:v>1669.8499942293126</c:v>
                </c:pt>
                <c:pt idx="24">
                  <c:v>1749.1524423022006</c:v>
                </c:pt>
                <c:pt idx="25">
                  <c:v>1792.0879802122004</c:v>
                </c:pt>
                <c:pt idx="26">
                  <c:v>1827.3181524427553</c:v>
                </c:pt>
                <c:pt idx="27">
                  <c:v>1837.742936894977</c:v>
                </c:pt>
                <c:pt idx="28">
                  <c:v>1869.8997110083094</c:v>
                </c:pt>
                <c:pt idx="29">
                  <c:v>1875.310786938864</c:v>
                </c:pt>
                <c:pt idx="30">
                  <c:v>1938.5075653755302</c:v>
                </c:pt>
                <c:pt idx="31">
                  <c:v>2031.379889409419</c:v>
                </c:pt>
                <c:pt idx="32">
                  <c:v>2025.9244151399746</c:v>
                </c:pt>
                <c:pt idx="33">
                  <c:v>2059.367746604419</c:v>
                </c:pt>
                <c:pt idx="34">
                  <c:v>2103.9821428766413</c:v>
                </c:pt>
                <c:pt idx="35">
                  <c:v>2193.2326275805863</c:v>
                </c:pt>
                <c:pt idx="36">
                  <c:v>2214.084642257846</c:v>
                </c:pt>
                <c:pt idx="37">
                  <c:v>2286.296839151387</c:v>
                </c:pt>
                <c:pt idx="38">
                  <c:v>2341.8335467410243</c:v>
                </c:pt>
                <c:pt idx="39">
                  <c:v>2435.2632763582105</c:v>
                </c:pt>
                <c:pt idx="40">
                  <c:v>2512.1866825786683</c:v>
                </c:pt>
                <c:pt idx="41">
                  <c:v>2574.931566014954</c:v>
                </c:pt>
              </c:numCache>
            </c:numRef>
          </c:yVal>
          <c:smooth val="0"/>
        </c:ser>
        <c:axId val="25026124"/>
        <c:axId val="23908525"/>
      </c:scatterChart>
      <c:valAx>
        <c:axId val="2502612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crossBetween val="midCat"/>
        <c:dispUnits/>
      </c:val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Natural Gas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Natural Gas Consumption'!$B$6:$B$47</c:f>
              <c:numCache>
                <c:ptCount val="42"/>
                <c:pt idx="0">
                  <c:v>397.3721156960936</c:v>
                </c:pt>
                <c:pt idx="1">
                  <c:v>428.2667960083145</c:v>
                </c:pt>
                <c:pt idx="2">
                  <c:v>452.206393313869</c:v>
                </c:pt>
                <c:pt idx="3">
                  <c:v>484.08385709442314</c:v>
                </c:pt>
                <c:pt idx="4">
                  <c:v>521.0768348255326</c:v>
                </c:pt>
                <c:pt idx="5">
                  <c:v>549.2247613416425</c:v>
                </c:pt>
                <c:pt idx="6">
                  <c:v>566.2092756405307</c:v>
                </c:pt>
                <c:pt idx="7">
                  <c:v>571.9799785699748</c:v>
                </c:pt>
                <c:pt idx="8">
                  <c:v>567.2928574133084</c:v>
                </c:pt>
                <c:pt idx="9">
                  <c:v>547.6371880466426</c:v>
                </c:pt>
                <c:pt idx="10">
                  <c:v>502.6811442644223</c:v>
                </c:pt>
                <c:pt idx="11">
                  <c:v>512.685375980533</c:v>
                </c:pt>
                <c:pt idx="12">
                  <c:v>502.25275147053344</c:v>
                </c:pt>
                <c:pt idx="13">
                  <c:v>503.99152222220005</c:v>
                </c:pt>
                <c:pt idx="14">
                  <c:v>520.7744399121993</c:v>
                </c:pt>
                <c:pt idx="15">
                  <c:v>513.9201552099773</c:v>
                </c:pt>
                <c:pt idx="16">
                  <c:v>502.1771527422001</c:v>
                </c:pt>
                <c:pt idx="17">
                  <c:v>466.31815593609053</c:v>
                </c:pt>
                <c:pt idx="18">
                  <c:v>437.38904256053627</c:v>
                </c:pt>
                <c:pt idx="19">
                  <c:v>466.36855508831286</c:v>
                </c:pt>
                <c:pt idx="20">
                  <c:v>449.40924036553577</c:v>
                </c:pt>
                <c:pt idx="21">
                  <c:v>421.0345176644259</c:v>
                </c:pt>
                <c:pt idx="22">
                  <c:v>447.1412785155359</c:v>
                </c:pt>
                <c:pt idx="23">
                  <c:v>467.50253601331275</c:v>
                </c:pt>
                <c:pt idx="24">
                  <c:v>496.73404430220035</c:v>
                </c:pt>
                <c:pt idx="25">
                  <c:v>497.18763667220037</c:v>
                </c:pt>
                <c:pt idx="26">
                  <c:v>507.7462590627554</c:v>
                </c:pt>
                <c:pt idx="27">
                  <c:v>525.0331682749769</c:v>
                </c:pt>
                <c:pt idx="28">
                  <c:v>538.0361495483096</c:v>
                </c:pt>
                <c:pt idx="29">
                  <c:v>550.4091414188646</c:v>
                </c:pt>
                <c:pt idx="30">
                  <c:v>574.1471421155303</c:v>
                </c:pt>
                <c:pt idx="31">
                  <c:v>584.5545670494187</c:v>
                </c:pt>
                <c:pt idx="32">
                  <c:v>587.8557115199741</c:v>
                </c:pt>
                <c:pt idx="33">
                  <c:v>577.977477684419</c:v>
                </c:pt>
                <c:pt idx="34">
                  <c:v>579.8422463166412</c:v>
                </c:pt>
                <c:pt idx="35">
                  <c:v>602.6730622733068</c:v>
                </c:pt>
                <c:pt idx="36">
                  <c:v>576.0875094760858</c:v>
                </c:pt>
                <c:pt idx="37">
                  <c:v>595.4155843533072</c:v>
                </c:pt>
                <c:pt idx="38">
                  <c:v>578.7586645438633</c:v>
                </c:pt>
                <c:pt idx="39">
                  <c:v>579.4138535227522</c:v>
                </c:pt>
                <c:pt idx="40">
                  <c:v>576.7174988788635</c:v>
                </c:pt>
                <c:pt idx="41">
                  <c:v>566.8644646194196</c:v>
                </c:pt>
              </c:numCache>
            </c:numRef>
          </c:yVal>
          <c:smooth val="0"/>
        </c:ser>
        <c:axId val="13850134"/>
        <c:axId val="57542343"/>
      </c:scatterChart>
      <c:valAx>
        <c:axId val="1385013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crossBetween val="midCat"/>
        <c:dispUnits/>
      </c:val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48119040"/>
        <c:axId val="30418177"/>
      </c:scatterChart>
      <c:valAx>
        <c:axId val="4811904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BP, IEA, and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</c:val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Oil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Oil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Oil Consumption'!$B$6:$B$47</c:f>
              <c:numCache>
                <c:ptCount val="42"/>
                <c:pt idx="0">
                  <c:v>11.52218769863014</c:v>
                </c:pt>
                <c:pt idx="1">
                  <c:v>12.100347315068495</c:v>
                </c:pt>
                <c:pt idx="2">
                  <c:v>12.56688046575343</c:v>
                </c:pt>
                <c:pt idx="3">
                  <c:v>13.404548551912567</c:v>
                </c:pt>
                <c:pt idx="4">
                  <c:v>14.152985095890411</c:v>
                </c:pt>
                <c:pt idx="5">
                  <c:v>14.70991024657534</c:v>
                </c:pt>
                <c:pt idx="6">
                  <c:v>15.222758082191783</c:v>
                </c:pt>
                <c:pt idx="7">
                  <c:v>16.380813852459017</c:v>
                </c:pt>
                <c:pt idx="8">
                  <c:v>17.31793276712329</c:v>
                </c:pt>
                <c:pt idx="9">
                  <c:v>16.630648</c:v>
                </c:pt>
                <c:pt idx="10">
                  <c:v>16.33356087671233</c:v>
                </c:pt>
                <c:pt idx="11">
                  <c:v>17.460744535519126</c:v>
                </c:pt>
                <c:pt idx="12">
                  <c:v>18.443366767123287</c:v>
                </c:pt>
                <c:pt idx="13">
                  <c:v>18.75594065753425</c:v>
                </c:pt>
                <c:pt idx="14">
                  <c:v>18.438211150684936</c:v>
                </c:pt>
                <c:pt idx="15">
                  <c:v>17.062354836065577</c:v>
                </c:pt>
                <c:pt idx="16">
                  <c:v>16.05969534246575</c:v>
                </c:pt>
                <c:pt idx="17">
                  <c:v>15.29496268493151</c:v>
                </c:pt>
                <c:pt idx="18">
                  <c:v>15.23454030136986</c:v>
                </c:pt>
                <c:pt idx="19">
                  <c:v>15.725343661202189</c:v>
                </c:pt>
                <c:pt idx="20">
                  <c:v>15.726139561643837</c:v>
                </c:pt>
                <c:pt idx="21">
                  <c:v>16.28088054794521</c:v>
                </c:pt>
                <c:pt idx="22">
                  <c:v>16.66465991780822</c:v>
                </c:pt>
                <c:pt idx="23">
                  <c:v>17.283261202185795</c:v>
                </c:pt>
                <c:pt idx="24">
                  <c:v>17.325246136986298</c:v>
                </c:pt>
                <c:pt idx="25">
                  <c:v>16.98819473972603</c:v>
                </c:pt>
                <c:pt idx="26">
                  <c:v>16.713456493150687</c:v>
                </c:pt>
                <c:pt idx="27">
                  <c:v>17.032775683060105</c:v>
                </c:pt>
                <c:pt idx="28">
                  <c:v>17.236220547945205</c:v>
                </c:pt>
                <c:pt idx="29">
                  <c:v>17.71864495890411</c:v>
                </c:pt>
                <c:pt idx="30">
                  <c:v>17.72482715068493</c:v>
                </c:pt>
                <c:pt idx="31">
                  <c:v>18.309343306010927</c:v>
                </c:pt>
                <c:pt idx="32">
                  <c:v>18.620587753424655</c:v>
                </c:pt>
                <c:pt idx="33">
                  <c:v>18.91718726027397</c:v>
                </c:pt>
                <c:pt idx="34">
                  <c:v>19.51889</c:v>
                </c:pt>
                <c:pt idx="35">
                  <c:v>19.70138224043716</c:v>
                </c:pt>
                <c:pt idx="36">
                  <c:v>19.648607342465752</c:v>
                </c:pt>
                <c:pt idx="37">
                  <c:v>19.760915315068488</c:v>
                </c:pt>
                <c:pt idx="38">
                  <c:v>20.033033808219177</c:v>
                </c:pt>
                <c:pt idx="39">
                  <c:v>20.730670081967205</c:v>
                </c:pt>
                <c:pt idx="40">
                  <c:v>20.802178301369864</c:v>
                </c:pt>
                <c:pt idx="41">
                  <c:v>20.588881835616437</c:v>
                </c:pt>
              </c:numCache>
            </c:numRef>
          </c:yVal>
          <c:smooth val="0"/>
        </c:ser>
        <c:axId val="5328138"/>
        <c:axId val="47953243"/>
      </c:scatterChart>
      <c:valAx>
        <c:axId val="5328138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crossBetween val="midCat"/>
        <c:dispUnits/>
      </c:val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Coal Consumption,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25"/>
          <c:w val="0.910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Consumption'!$I$6:$I$31</c:f>
              <c:numCache>
                <c:ptCount val="26"/>
                <c:pt idx="0">
                  <c:v>70.25604086463696</c:v>
                </c:pt>
                <c:pt idx="1">
                  <c:v>71.42938788549942</c:v>
                </c:pt>
                <c:pt idx="2">
                  <c:v>72.6703249505986</c:v>
                </c:pt>
                <c:pt idx="3">
                  <c:v>74.59093071301314</c:v>
                </c:pt>
                <c:pt idx="4">
                  <c:v>78.9522357523587</c:v>
                </c:pt>
                <c:pt idx="5">
                  <c:v>82.44482194669821</c:v>
                </c:pt>
                <c:pt idx="6">
                  <c:v>83.80115895459875</c:v>
                </c:pt>
                <c:pt idx="7">
                  <c:v>86.3985112325752</c:v>
                </c:pt>
                <c:pt idx="8">
                  <c:v>88.95154011608915</c:v>
                </c:pt>
                <c:pt idx="9">
                  <c:v>89.03779402961021</c:v>
                </c:pt>
                <c:pt idx="10">
                  <c:v>89.22970175022017</c:v>
                </c:pt>
                <c:pt idx="11">
                  <c:v>86.04853940106713</c:v>
                </c:pt>
                <c:pt idx="12">
                  <c:v>85.45640924990424</c:v>
                </c:pt>
                <c:pt idx="13">
                  <c:v>86.69464205184589</c:v>
                </c:pt>
                <c:pt idx="14">
                  <c:v>87.53039135081491</c:v>
                </c:pt>
                <c:pt idx="15">
                  <c:v>88.46598598116285</c:v>
                </c:pt>
                <c:pt idx="16">
                  <c:v>90.1330829537792</c:v>
                </c:pt>
                <c:pt idx="17">
                  <c:v>92.54801179777294</c:v>
                </c:pt>
                <c:pt idx="18">
                  <c:v>90.81016920977135</c:v>
                </c:pt>
                <c:pt idx="19">
                  <c:v>91.73656686233079</c:v>
                </c:pt>
                <c:pt idx="20">
                  <c:v>93.53732240375277</c:v>
                </c:pt>
                <c:pt idx="21">
                  <c:v>95.07723903196279</c:v>
                </c:pt>
                <c:pt idx="22">
                  <c:v>98.35561603299655</c:v>
                </c:pt>
                <c:pt idx="23">
                  <c:v>107.03303762064272</c:v>
                </c:pt>
                <c:pt idx="24">
                  <c:v>116.16446735650332</c:v>
                </c:pt>
                <c:pt idx="25">
                  <c:v>122.59181817167396</c:v>
                </c:pt>
              </c:numCache>
            </c:numRef>
          </c:yVal>
          <c:smooth val="0"/>
        </c:ser>
        <c:axId val="28926004"/>
        <c:axId val="59007445"/>
      </c:scatterChart>
      <c:valAx>
        <c:axId val="28926004"/>
        <c:scaling>
          <c:orientation val="minMax"/>
          <c:max val="2005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crossBetween val="midCat"/>
        <c:dispUnits/>
      </c:val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Net Annual Installed Wind Electricity-Generating Capacity, 1981-2007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825"/>
          <c:w val="0.912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Electricity Capacity'!$A$7:$A$33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'World Wind Electricity Capacity'!$C$7:$C$33</c:f>
              <c:numCache>
                <c:ptCount val="27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498</c:v>
                </c:pt>
                <c:pt idx="14">
                  <c:v>1312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15042</c:v>
                </c:pt>
                <c:pt idx="26">
                  <c:v>19989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tickLblSkip val="2"/>
        <c:noMultiLvlLbl val="0"/>
      </c:catAx>
      <c:valAx>
        <c:axId val="5045010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Consumption, Select Countries,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25"/>
          <c:w val="0.91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Consumption'!$B$6:$B$31</c:f>
              <c:numCache>
                <c:ptCount val="26"/>
                <c:pt idx="0">
                  <c:v>12.514175430868711</c:v>
                </c:pt>
                <c:pt idx="1">
                  <c:v>12.332198120184346</c:v>
                </c:pt>
                <c:pt idx="2">
                  <c:v>13.165312380158074</c:v>
                </c:pt>
                <c:pt idx="3">
                  <c:v>13.918154001054004</c:v>
                </c:pt>
                <c:pt idx="4">
                  <c:v>15.29867613728492</c:v>
                </c:pt>
                <c:pt idx="5">
                  <c:v>16.476015283326518</c:v>
                </c:pt>
                <c:pt idx="6">
                  <c:v>17.441786031003435</c:v>
                </c:pt>
                <c:pt idx="7">
                  <c:v>18.64066237228208</c:v>
                </c:pt>
                <c:pt idx="8">
                  <c:v>19.925159008964773</c:v>
                </c:pt>
                <c:pt idx="9">
                  <c:v>20.10716352689807</c:v>
                </c:pt>
                <c:pt idx="10">
                  <c:v>20.25780655692278</c:v>
                </c:pt>
                <c:pt idx="11">
                  <c:v>21.04626334637253</c:v>
                </c:pt>
                <c:pt idx="12">
                  <c:v>21.712899269575402</c:v>
                </c:pt>
                <c:pt idx="13">
                  <c:v>22.91037013681563</c:v>
                </c:pt>
                <c:pt idx="14">
                  <c:v>24.95865203194677</c:v>
                </c:pt>
                <c:pt idx="15">
                  <c:v>25.123842323928052</c:v>
                </c:pt>
                <c:pt idx="16">
                  <c:v>25.406964781041875</c:v>
                </c:pt>
                <c:pt idx="17">
                  <c:v>26.890486613541846</c:v>
                </c:pt>
                <c:pt idx="18">
                  <c:v>25.81241440469618</c:v>
                </c:pt>
                <c:pt idx="19">
                  <c:v>25.017102711067942</c:v>
                </c:pt>
                <c:pt idx="20">
                  <c:v>23.97390076025507</c:v>
                </c:pt>
                <c:pt idx="21">
                  <c:v>25.286005214713448</c:v>
                </c:pt>
                <c:pt idx="22">
                  <c:v>28.417810903114763</c:v>
                </c:pt>
                <c:pt idx="23">
                  <c:v>34.662343817808036</c:v>
                </c:pt>
                <c:pt idx="24">
                  <c:v>41.40879408230324</c:v>
                </c:pt>
                <c:pt idx="25">
                  <c:v>46.905466295275666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Consumption'!$C$6:$C$31</c:f>
              <c:numCache>
                <c:ptCount val="26"/>
                <c:pt idx="0">
                  <c:v>2.093894383359857</c:v>
                </c:pt>
                <c:pt idx="1">
                  <c:v>2.4482759839313877</c:v>
                </c:pt>
                <c:pt idx="2">
                  <c:v>2.551679363640058</c:v>
                </c:pt>
                <c:pt idx="3">
                  <c:v>2.682044875756829</c:v>
                </c:pt>
                <c:pt idx="4">
                  <c:v>3.1857462256583458</c:v>
                </c:pt>
                <c:pt idx="5">
                  <c:v>3.3127096720215854</c:v>
                </c:pt>
                <c:pt idx="6">
                  <c:v>3.545074721828968</c:v>
                </c:pt>
                <c:pt idx="7">
                  <c:v>3.566152414166593</c:v>
                </c:pt>
                <c:pt idx="8">
                  <c:v>3.7462561372562795</c:v>
                </c:pt>
                <c:pt idx="9">
                  <c:v>4.001795281600315</c:v>
                </c:pt>
                <c:pt idx="10">
                  <c:v>4.170856642533761</c:v>
                </c:pt>
                <c:pt idx="11">
                  <c:v>4.552331786459805</c:v>
                </c:pt>
                <c:pt idx="12">
                  <c:v>4.846592746769212</c:v>
                </c:pt>
                <c:pt idx="13">
                  <c:v>5.148076748869333</c:v>
                </c:pt>
                <c:pt idx="14">
                  <c:v>5.419889131728079</c:v>
                </c:pt>
                <c:pt idx="15">
                  <c:v>6.612928262017645</c:v>
                </c:pt>
                <c:pt idx="16">
                  <c:v>6.030401868426577</c:v>
                </c:pt>
                <c:pt idx="17">
                  <c:v>6.3331968473564375</c:v>
                </c:pt>
                <c:pt idx="18">
                  <c:v>6.527053831485478</c:v>
                </c:pt>
                <c:pt idx="19">
                  <c:v>7.0224721288512</c:v>
                </c:pt>
                <c:pt idx="20">
                  <c:v>7.288624860652799</c:v>
                </c:pt>
                <c:pt idx="21">
                  <c:v>7.5408988765824</c:v>
                </c:pt>
                <c:pt idx="22">
                  <c:v>7.26918307584</c:v>
                </c:pt>
                <c:pt idx="23">
                  <c:v>7.450798243392001</c:v>
                </c:pt>
                <c:pt idx="24">
                  <c:v>8.360499518784</c:v>
                </c:pt>
                <c:pt idx="25">
                  <c:v>8.646105030527998</c:v>
                </c:pt>
              </c:numCache>
            </c:numRef>
          </c:yVal>
          <c:smooth val="0"/>
        </c:ser>
        <c:ser>
          <c:idx val="4"/>
          <c:order val="2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Consumption'!$F$6:$F$31</c:f>
              <c:numCache>
                <c:ptCount val="26"/>
                <c:pt idx="0">
                  <c:v>5.437808339946658</c:v>
                </c:pt>
                <c:pt idx="1">
                  <c:v>5.491161366194781</c:v>
                </c:pt>
                <c:pt idx="2">
                  <c:v>5.498006420171103</c:v>
                </c:pt>
                <c:pt idx="3">
                  <c:v>5.526041845774078</c:v>
                </c:pt>
                <c:pt idx="4">
                  <c:v>5.745750937665727</c:v>
                </c:pt>
                <c:pt idx="5">
                  <c:v>5.709040730900775</c:v>
                </c:pt>
                <c:pt idx="6">
                  <c:v>5.8117825421548615</c:v>
                </c:pt>
                <c:pt idx="7">
                  <c:v>5.688904700921441</c:v>
                </c:pt>
                <c:pt idx="8">
                  <c:v>5.630393962470934</c:v>
                </c:pt>
                <c:pt idx="9">
                  <c:v>5.51743252736295</c:v>
                </c:pt>
                <c:pt idx="10">
                  <c:v>5.354598077524905</c:v>
                </c:pt>
                <c:pt idx="11">
                  <c:v>4.350310857314944</c:v>
                </c:pt>
                <c:pt idx="12">
                  <c:v>3.9586035974813045</c:v>
                </c:pt>
                <c:pt idx="13">
                  <c:v>3.8069157021166746</c:v>
                </c:pt>
                <c:pt idx="14">
                  <c:v>3.6644261361635673</c:v>
                </c:pt>
                <c:pt idx="15">
                  <c:v>3.521230376239781</c:v>
                </c:pt>
                <c:pt idx="16">
                  <c:v>3.462618513440543</c:v>
                </c:pt>
                <c:pt idx="17">
                  <c:v>3.4668978372679717</c:v>
                </c:pt>
                <c:pt idx="18">
                  <c:v>3.3978946723511707</c:v>
                </c:pt>
                <c:pt idx="19">
                  <c:v>3.223023182584917</c:v>
                </c:pt>
                <c:pt idx="20">
                  <c:v>3.4482692893306957</c:v>
                </c:pt>
                <c:pt idx="21">
                  <c:v>3.519547870530902</c:v>
                </c:pt>
                <c:pt idx="22">
                  <c:v>3.4224932250750992</c:v>
                </c:pt>
                <c:pt idx="23">
                  <c:v>3.4396665631552703</c:v>
                </c:pt>
                <c:pt idx="24">
                  <c:v>3.48025703791471</c:v>
                </c:pt>
                <c:pt idx="25">
                  <c:v>3.382283692642289</c:v>
                </c:pt>
              </c:numCache>
            </c:numRef>
          </c:yVal>
          <c:smooth val="0"/>
        </c:ser>
        <c:ser>
          <c:idx val="5"/>
          <c:order val="3"/>
          <c:tx>
            <c:v>United Kingdom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Consumption'!$G$6:$G$31</c:f>
              <c:numCache>
                <c:ptCount val="26"/>
                <c:pt idx="0">
                  <c:v>2.98343428300764</c:v>
                </c:pt>
                <c:pt idx="1">
                  <c:v>2.9408103862421866</c:v>
                </c:pt>
                <c:pt idx="2">
                  <c:v>2.732464376649525</c:v>
                </c:pt>
                <c:pt idx="3">
                  <c:v>2.776547454204801</c:v>
                </c:pt>
                <c:pt idx="4">
                  <c:v>2.085939449079384</c:v>
                </c:pt>
                <c:pt idx="5">
                  <c:v>2.6524467623178434</c:v>
                </c:pt>
                <c:pt idx="6">
                  <c:v>2.778281261731179</c:v>
                </c:pt>
                <c:pt idx="7">
                  <c:v>2.9438409360491766</c:v>
                </c:pt>
                <c:pt idx="8">
                  <c:v>2.7814733552392785</c:v>
                </c:pt>
                <c:pt idx="9">
                  <c:v>2.8779372435166533</c:v>
                </c:pt>
                <c:pt idx="10">
                  <c:v>2.7237329293392327</c:v>
                </c:pt>
                <c:pt idx="11">
                  <c:v>2.6646326686795256</c:v>
                </c:pt>
                <c:pt idx="12">
                  <c:v>2.343651920011643</c:v>
                </c:pt>
                <c:pt idx="13">
                  <c:v>2.180603947762786</c:v>
                </c:pt>
                <c:pt idx="14">
                  <c:v>1.9988516669079632</c:v>
                </c:pt>
                <c:pt idx="15">
                  <c:v>1.7755024263433916</c:v>
                </c:pt>
                <c:pt idx="16">
                  <c:v>1.710201763654082</c:v>
                </c:pt>
                <c:pt idx="17">
                  <c:v>1.61313050230014</c:v>
                </c:pt>
                <c:pt idx="18">
                  <c:v>1.5564695833494548</c:v>
                </c:pt>
                <c:pt idx="19">
                  <c:v>1.3835225153955883</c:v>
                </c:pt>
                <c:pt idx="20">
                  <c:v>1.4036080373453887</c:v>
                </c:pt>
                <c:pt idx="21">
                  <c:v>1.5836050277406448</c:v>
                </c:pt>
                <c:pt idx="22">
                  <c:v>1.4566164132470802</c:v>
                </c:pt>
                <c:pt idx="23">
                  <c:v>1.5770161990819322</c:v>
                </c:pt>
                <c:pt idx="24">
                  <c:v>1.5180859993283684</c:v>
                </c:pt>
                <c:pt idx="25">
                  <c:v>1.5504840527179626</c:v>
                </c:pt>
              </c:numCache>
            </c:numRef>
          </c:yVal>
          <c:smooth val="0"/>
        </c:ser>
        <c:ser>
          <c:idx val="6"/>
          <c:order val="4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Consumption'!$H$6:$H$31</c:f>
              <c:numCache>
                <c:ptCount val="26"/>
                <c:pt idx="0">
                  <c:v>15.387791</c:v>
                </c:pt>
                <c:pt idx="1">
                  <c:v>15.89158</c:v>
                </c:pt>
                <c:pt idx="2">
                  <c:v>15.299931</c:v>
                </c:pt>
                <c:pt idx="3">
                  <c:v>15.878818</c:v>
                </c:pt>
                <c:pt idx="4">
                  <c:v>17.05914</c:v>
                </c:pt>
                <c:pt idx="5">
                  <c:v>17.464937</c:v>
                </c:pt>
                <c:pt idx="6">
                  <c:v>17.243665</c:v>
                </c:pt>
                <c:pt idx="7">
                  <c:v>18.017081</c:v>
                </c:pt>
                <c:pt idx="8">
                  <c:v>18.885868</c:v>
                </c:pt>
                <c:pt idx="9">
                  <c:v>19.100167</c:v>
                </c:pt>
                <c:pt idx="10">
                  <c:v>19.177421</c:v>
                </c:pt>
                <c:pt idx="11">
                  <c:v>19.001367</c:v>
                </c:pt>
                <c:pt idx="12">
                  <c:v>19.157092</c:v>
                </c:pt>
                <c:pt idx="13">
                  <c:v>19.862254</c:v>
                </c:pt>
                <c:pt idx="14">
                  <c:v>19.967793</c:v>
                </c:pt>
                <c:pt idx="15">
                  <c:v>20.149785</c:v>
                </c:pt>
                <c:pt idx="16">
                  <c:v>21.02473</c:v>
                </c:pt>
                <c:pt idx="17">
                  <c:v>21.491861</c:v>
                </c:pt>
                <c:pt idx="18">
                  <c:v>21.722828</c:v>
                </c:pt>
                <c:pt idx="19">
                  <c:v>21.680229</c:v>
                </c:pt>
                <c:pt idx="20">
                  <c:v>22.644876</c:v>
                </c:pt>
                <c:pt idx="21">
                  <c:v>21.943532</c:v>
                </c:pt>
                <c:pt idx="22">
                  <c:v>21.964749</c:v>
                </c:pt>
                <c:pt idx="23">
                  <c:v>22.371446</c:v>
                </c:pt>
                <c:pt idx="24">
                  <c:v>22.603934</c:v>
                </c:pt>
                <c:pt idx="25">
                  <c:v>22.829451</c:v>
                </c:pt>
              </c:numCache>
            </c:numRef>
          </c:yVal>
          <c:smooth val="0"/>
        </c:ser>
        <c:axId val="61304958"/>
        <c:axId val="14873711"/>
      </c:scatterChart>
      <c:valAx>
        <c:axId val="61304958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crossBetween val="midCat"/>
        <c:dispUnits/>
      </c:val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Nuclear Electricity-Generating Capacity, 1970-2007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6725"/>
          <c:w val="0.796"/>
          <c:h val="0.57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Nuclear Capacity'!$A$6:$A$43</c:f>
              <c:numCache>
                <c:ptCount val="3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</c:numCache>
            </c:numRef>
          </c:xVal>
          <c:yVal>
            <c:numRef>
              <c:f>'World Nuclear Capacity'!$C$6:$C$43</c:f>
              <c:numCache>
                <c:ptCount val="38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45</c:v>
                </c:pt>
                <c:pt idx="4">
                  <c:v>61</c:v>
                </c:pt>
                <c:pt idx="5">
                  <c:v>71</c:v>
                </c:pt>
                <c:pt idx="6">
                  <c:v>85</c:v>
                </c:pt>
                <c:pt idx="7">
                  <c:v>99</c:v>
                </c:pt>
                <c:pt idx="8">
                  <c:v>114</c:v>
                </c:pt>
                <c:pt idx="9">
                  <c:v>121</c:v>
                </c:pt>
                <c:pt idx="10">
                  <c:v>135</c:v>
                </c:pt>
                <c:pt idx="11">
                  <c:v>155</c:v>
                </c:pt>
                <c:pt idx="12">
                  <c:v>170</c:v>
                </c:pt>
                <c:pt idx="13">
                  <c:v>189</c:v>
                </c:pt>
                <c:pt idx="14">
                  <c:v>219</c:v>
                </c:pt>
                <c:pt idx="15">
                  <c:v>250</c:v>
                </c:pt>
                <c:pt idx="16">
                  <c:v>276</c:v>
                </c:pt>
                <c:pt idx="17">
                  <c:v>297</c:v>
                </c:pt>
                <c:pt idx="18">
                  <c:v>310</c:v>
                </c:pt>
                <c:pt idx="19">
                  <c:v>320</c:v>
                </c:pt>
                <c:pt idx="20">
                  <c:v>328</c:v>
                </c:pt>
                <c:pt idx="21">
                  <c:v>325</c:v>
                </c:pt>
                <c:pt idx="22">
                  <c:v>327</c:v>
                </c:pt>
                <c:pt idx="23">
                  <c:v>336</c:v>
                </c:pt>
                <c:pt idx="24">
                  <c:v>338</c:v>
                </c:pt>
                <c:pt idx="25">
                  <c:v>340</c:v>
                </c:pt>
                <c:pt idx="26">
                  <c:v>343</c:v>
                </c:pt>
                <c:pt idx="27">
                  <c:v>343</c:v>
                </c:pt>
                <c:pt idx="28">
                  <c:v>343</c:v>
                </c:pt>
                <c:pt idx="29">
                  <c:v>346</c:v>
                </c:pt>
                <c:pt idx="30">
                  <c:v>349</c:v>
                </c:pt>
                <c:pt idx="31">
                  <c:v>352</c:v>
                </c:pt>
                <c:pt idx="32">
                  <c:v>357</c:v>
                </c:pt>
                <c:pt idx="33">
                  <c:v>358</c:v>
                </c:pt>
                <c:pt idx="34">
                  <c:v>366</c:v>
                </c:pt>
                <c:pt idx="35">
                  <c:v>370</c:v>
                </c:pt>
                <c:pt idx="36">
                  <c:v>369</c:v>
                </c:pt>
                <c:pt idx="37">
                  <c:v>372</c:v>
                </c:pt>
              </c:numCache>
            </c:numRef>
          </c:yVal>
          <c:smooth val="0"/>
        </c:ser>
        <c:axId val="66754536"/>
        <c:axId val="63919913"/>
      </c:scatterChart>
      <c:valAx>
        <c:axId val="66754536"/>
        <c:scaling>
          <c:orientation val="minMax"/>
          <c:min val="19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crossBetween val="midCat"/>
        <c:dispUnits/>
      </c:val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Gigawatts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Installed Wind Electricity-Generating Capacity, 1980-2007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892"/>
          <c:h val="0.68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Wind Electricity Capacity'!$B$6:$B$33</c:f>
              <c:numCache>
                <c:ptCount val="28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11603</c:v>
                </c:pt>
                <c:pt idx="27">
                  <c:v>16818</c:v>
                </c:pt>
              </c:numCache>
            </c:numRef>
          </c:yVal>
          <c:smooth val="1"/>
        </c:ser>
        <c:axId val="51397780"/>
        <c:axId val="59926837"/>
      </c:scatterChart>
      <c:valAx>
        <c:axId val="5139778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GWEC; AWEA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crossBetween val="midCat"/>
        <c:dispUnits/>
      </c:val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1"/>
        <c:lblOffset val="100"/>
        <c:tickLblSkip val="2"/>
        <c:noMultiLvlLbl val="0"/>
      </c:cat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crossBetween val="midCat"/>
        <c:dispUnits/>
      </c:val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1"/>
        <c:lblOffset val="100"/>
        <c:tickLblSkip val="2"/>
        <c:noMultiLvlLbl val="0"/>
      </c:catAx>
      <c:valAx>
        <c:axId val="6020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4968572"/>
        <c:axId val="44717149"/>
      </c:scatterChart>
      <c:valAx>
        <c:axId val="496857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crossBetween val="midCat"/>
        <c:dispUnits/>
      </c:valAx>
      <c:valAx>
        <c:axId val="4471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Geothermal Electricity-Generating Capacity, 1950-2005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625"/>
          <c:w val="0.90025"/>
          <c:h val="0.737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xVal>
          <c:yVal>
            <c:numRef>
              <c:f>'World Geothermal Capacity'!$B$6:$B$61</c:f>
              <c:numCache>
                <c:ptCount val="56"/>
                <c:pt idx="0">
                  <c:v>200</c:v>
                </c:pt>
                <c:pt idx="1">
                  <c:v>258</c:v>
                </c:pt>
                <c:pt idx="2">
                  <c:v>256</c:v>
                </c:pt>
                <c:pt idx="3">
                  <c:v>260</c:v>
                </c:pt>
                <c:pt idx="4">
                  <c:v>258</c:v>
                </c:pt>
                <c:pt idx="5">
                  <c:v>262</c:v>
                </c:pt>
                <c:pt idx="6">
                  <c:v>261</c:v>
                </c:pt>
                <c:pt idx="7">
                  <c:v>285</c:v>
                </c:pt>
                <c:pt idx="8">
                  <c:v>321.5</c:v>
                </c:pt>
                <c:pt idx="9">
                  <c:v>354.3</c:v>
                </c:pt>
                <c:pt idx="10">
                  <c:v>374</c:v>
                </c:pt>
                <c:pt idx="11">
                  <c:v>410</c:v>
                </c:pt>
                <c:pt idx="12">
                  <c:v>455</c:v>
                </c:pt>
                <c:pt idx="13">
                  <c:v>532</c:v>
                </c:pt>
                <c:pt idx="14">
                  <c:v>525</c:v>
                </c:pt>
                <c:pt idx="15">
                  <c:v>556</c:v>
                </c:pt>
                <c:pt idx="16">
                  <c:v>579</c:v>
                </c:pt>
                <c:pt idx="17">
                  <c:v>661</c:v>
                </c:pt>
                <c:pt idx="18">
                  <c:v>677</c:v>
                </c:pt>
                <c:pt idx="19">
                  <c:v>704</c:v>
                </c:pt>
                <c:pt idx="20">
                  <c:v>711</c:v>
                </c:pt>
                <c:pt idx="21">
                  <c:v>817</c:v>
                </c:pt>
                <c:pt idx="22">
                  <c:v>920</c:v>
                </c:pt>
                <c:pt idx="23">
                  <c:v>1123</c:v>
                </c:pt>
                <c:pt idx="24">
                  <c:v>1124</c:v>
                </c:pt>
                <c:pt idx="25">
                  <c:v>1287</c:v>
                </c:pt>
                <c:pt idx="26">
                  <c:v>1320</c:v>
                </c:pt>
                <c:pt idx="27">
                  <c:v>1380</c:v>
                </c:pt>
                <c:pt idx="28">
                  <c:v>1451</c:v>
                </c:pt>
                <c:pt idx="29">
                  <c:v>1946</c:v>
                </c:pt>
                <c:pt idx="30">
                  <c:v>2471</c:v>
                </c:pt>
                <c:pt idx="31">
                  <c:v>2531</c:v>
                </c:pt>
                <c:pt idx="32">
                  <c:v>2898</c:v>
                </c:pt>
                <c:pt idx="33">
                  <c:v>3451</c:v>
                </c:pt>
                <c:pt idx="34">
                  <c:v>3912</c:v>
                </c:pt>
                <c:pt idx="35">
                  <c:v>4414</c:v>
                </c:pt>
                <c:pt idx="36">
                  <c:v>4667</c:v>
                </c:pt>
                <c:pt idx="37">
                  <c:v>5007</c:v>
                </c:pt>
                <c:pt idx="38">
                  <c:v>5070</c:v>
                </c:pt>
                <c:pt idx="39">
                  <c:v>5154</c:v>
                </c:pt>
                <c:pt idx="40">
                  <c:v>5832</c:v>
                </c:pt>
                <c:pt idx="41">
                  <c:v>6000</c:v>
                </c:pt>
                <c:pt idx="42">
                  <c:v>6275</c:v>
                </c:pt>
                <c:pt idx="43">
                  <c:v>5900</c:v>
                </c:pt>
                <c:pt idx="44">
                  <c:v>6170</c:v>
                </c:pt>
                <c:pt idx="45">
                  <c:v>6833</c:v>
                </c:pt>
                <c:pt idx="46">
                  <c:v>7173</c:v>
                </c:pt>
                <c:pt idx="47">
                  <c:v>7953</c:v>
                </c:pt>
                <c:pt idx="48">
                  <c:v>8021</c:v>
                </c:pt>
                <c:pt idx="49">
                  <c:v>8246</c:v>
                </c:pt>
                <c:pt idx="50">
                  <c:v>8000</c:v>
                </c:pt>
                <c:pt idx="51">
                  <c:v>8220</c:v>
                </c:pt>
                <c:pt idx="52">
                  <c:v>8440</c:v>
                </c:pt>
                <c:pt idx="53">
                  <c:v>8670</c:v>
                </c:pt>
                <c:pt idx="54">
                  <c:v>8900</c:v>
                </c:pt>
                <c:pt idx="55">
                  <c:v>9140</c:v>
                </c:pt>
              </c:numCache>
            </c:numRef>
          </c:yVal>
          <c:smooth val="0"/>
        </c:ser>
        <c:axId val="66910022"/>
        <c:axId val="65319287"/>
      </c:scatterChart>
      <c:valAx>
        <c:axId val="6691002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Martinot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crossBetween val="midCat"/>
        <c:dispUnits/>
      </c:val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Hydroelectric Consumption'!$B$6:$B$47</c:f>
              <c:numCache>
                <c:ptCount val="42"/>
                <c:pt idx="0">
                  <c:v>930.2951270957278</c:v>
                </c:pt>
                <c:pt idx="1">
                  <c:v>995.6667550027046</c:v>
                </c:pt>
                <c:pt idx="2">
                  <c:v>1020.6193131422393</c:v>
                </c:pt>
                <c:pt idx="3">
                  <c:v>1071.7637317468905</c:v>
                </c:pt>
                <c:pt idx="4">
                  <c:v>1136.8532666306112</c:v>
                </c:pt>
                <c:pt idx="5">
                  <c:v>1190.2832666306113</c:v>
                </c:pt>
                <c:pt idx="6">
                  <c:v>1240.626638886425</c:v>
                </c:pt>
                <c:pt idx="7">
                  <c:v>1297.93431330503</c:v>
                </c:pt>
                <c:pt idx="8">
                  <c:v>1312.3119413571226</c:v>
                </c:pt>
                <c:pt idx="9">
                  <c:v>1431.061615693867</c:v>
                </c:pt>
                <c:pt idx="10">
                  <c:v>1449.202987968156</c:v>
                </c:pt>
                <c:pt idx="11">
                  <c:v>1455.2386624407143</c:v>
                </c:pt>
                <c:pt idx="12">
                  <c:v>1489.7856158760628</c:v>
                </c:pt>
                <c:pt idx="13">
                  <c:v>1603.5248484983883</c:v>
                </c:pt>
                <c:pt idx="14">
                  <c:v>1679.149801930579</c:v>
                </c:pt>
                <c:pt idx="15">
                  <c:v>1711.679290709984</c:v>
                </c:pt>
                <c:pt idx="16">
                  <c:v>1745.2782679042732</c:v>
                </c:pt>
                <c:pt idx="17">
                  <c:v>1815.1665009840783</c:v>
                </c:pt>
                <c:pt idx="18">
                  <c:v>1902.4499201290641</c:v>
                </c:pt>
                <c:pt idx="19">
                  <c:v>1965.3949207587011</c:v>
                </c:pt>
                <c:pt idx="20">
                  <c:v>2003.7674395841866</c:v>
                </c:pt>
                <c:pt idx="21">
                  <c:v>2028.0366266679075</c:v>
                </c:pt>
                <c:pt idx="22">
                  <c:v>2062.9714645525587</c:v>
                </c:pt>
                <c:pt idx="23">
                  <c:v>2115.20830376</c:v>
                </c:pt>
                <c:pt idx="24">
                  <c:v>2113.1231666465114</c:v>
                </c:pt>
                <c:pt idx="25">
                  <c:v>2188.7220701102196</c:v>
                </c:pt>
                <c:pt idx="26">
                  <c:v>2240.855191028478</c:v>
                </c:pt>
                <c:pt idx="27">
                  <c:v>2243.550563812466</c:v>
                </c:pt>
                <c:pt idx="28">
                  <c:v>2374.618923021969</c:v>
                </c:pt>
                <c:pt idx="29">
                  <c:v>2387.994450416576</c:v>
                </c:pt>
                <c:pt idx="30">
                  <c:v>2519.7349270795567</c:v>
                </c:pt>
                <c:pt idx="31">
                  <c:v>2557.0523944509405</c:v>
                </c:pt>
                <c:pt idx="32">
                  <c:v>2601.806263566586</c:v>
                </c:pt>
                <c:pt idx="33">
                  <c:v>2638.730220281646</c:v>
                </c:pt>
                <c:pt idx="34">
                  <c:v>2660.9248313850017</c:v>
                </c:pt>
                <c:pt idx="35">
                  <c:v>2697.458370613989</c:v>
                </c:pt>
                <c:pt idx="36">
                  <c:v>2635.0008282387953</c:v>
                </c:pt>
                <c:pt idx="37">
                  <c:v>2685.619730918047</c:v>
                </c:pt>
                <c:pt idx="38">
                  <c:v>2685.408147942595</c:v>
                </c:pt>
                <c:pt idx="39">
                  <c:v>2842.46513707025</c:v>
                </c:pt>
                <c:pt idx="40">
                  <c:v>2945.2341414981493</c:v>
                </c:pt>
                <c:pt idx="41">
                  <c:v>3040.393724265078</c:v>
                </c:pt>
              </c:numCache>
            </c:numRef>
          </c:yVal>
          <c:smooth val="0"/>
        </c:ser>
        <c:axId val="51002672"/>
        <c:axId val="56370865"/>
      </c:scatterChart>
      <c:valAx>
        <c:axId val="51002672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 val="autoZero"/>
        <c:crossBetween val="midCat"/>
        <c:dispUnits/>
      </c:valAx>
      <c:valAx>
        <c:axId val="5637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4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4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4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15</xdr:row>
      <xdr:rowOff>104775</xdr:rowOff>
    </xdr:from>
    <xdr:ext cx="95250" cy="219075"/>
    <xdr:sp>
      <xdr:nvSpPr>
        <xdr:cNvPr id="1" name="Text Box 1"/>
        <xdr:cNvSpPr txBox="1">
          <a:spLocks noChangeArrowheads="1"/>
        </xdr:cNvSpPr>
      </xdr:nvSpPr>
      <xdr:spPr>
        <a:xfrm>
          <a:off x="257175" y="244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0.27775</cdr:y>
    </cdr:from>
    <cdr:to>
      <cdr:x>0.07125</cdr:x>
      <cdr:y>0.80075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390650"/>
          <a:ext cx="333375" cy="2628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Megawatts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0.245</cdr:y>
    </cdr:from>
    <cdr:to>
      <cdr:x>0.0575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28725"/>
          <a:ext cx="27622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0.245</cdr:y>
    </cdr:from>
    <cdr:to>
      <cdr:x>0.07125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228725"/>
          <a:ext cx="33337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42</xdr:row>
      <xdr:rowOff>104775</xdr:rowOff>
    </xdr:from>
    <xdr:ext cx="85725" cy="219075"/>
    <xdr:sp>
      <xdr:nvSpPr>
        <xdr:cNvPr id="1" name="Text Box 2"/>
        <xdr:cNvSpPr txBox="1">
          <a:spLocks noChangeArrowheads="1"/>
        </xdr:cNvSpPr>
      </xdr:nvSpPr>
      <xdr:spPr>
        <a:xfrm>
          <a:off x="257175" y="6543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0.9425</cdr:y>
    </cdr:from>
    <cdr:to>
      <cdr:x>0.571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0.9425</cdr:y>
    </cdr:from>
    <cdr:to>
      <cdr:x>0.564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669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  <cdr:relSizeAnchor xmlns:cdr="http://schemas.openxmlformats.org/drawingml/2006/chartDrawing">
    <cdr:from>
      <cdr:x>0.83675</cdr:x>
      <cdr:y>0.187</cdr:y>
    </cdr:from>
    <cdr:to>
      <cdr:x>0.91275</cdr:x>
      <cdr:y>0.22525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9334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0.83675</cdr:x>
      <cdr:y>0.80725</cdr:y>
    </cdr:from>
    <cdr:to>
      <cdr:x>1</cdr:x>
      <cdr:y>0.8455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62525" y="404812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0.83675</cdr:x>
      <cdr:y>0.78075</cdr:y>
    </cdr:from>
    <cdr:to>
      <cdr:x>0.9455</cdr:x>
      <cdr:y>0.81875</cdr:y>
    </cdr:to>
    <cdr:sp>
      <cdr:nvSpPr>
        <cdr:cNvPr id="4" name="Text Box 4"/>
        <cdr:cNvSpPr txBox="1">
          <a:spLocks noChangeArrowheads="1"/>
        </cdr:cNvSpPr>
      </cdr:nvSpPr>
      <cdr:spPr>
        <a:xfrm>
          <a:off x="4962525" y="3914775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0.83675</cdr:x>
      <cdr:y>0.70825</cdr:y>
    </cdr:from>
    <cdr:to>
      <cdr:x>0.902</cdr:x>
      <cdr:y>0.7465</cdr:y>
    </cdr:to>
    <cdr:sp>
      <cdr:nvSpPr>
        <cdr:cNvPr id="5" name="Text Box 5"/>
        <cdr:cNvSpPr txBox="1">
          <a:spLocks noChangeArrowheads="1"/>
        </cdr:cNvSpPr>
      </cdr:nvSpPr>
      <cdr:spPr>
        <a:xfrm>
          <a:off x="4962525" y="35528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0.8215</cdr:x>
      <cdr:y>0.5255</cdr:y>
    </cdr:from>
    <cdr:to>
      <cdr:x>0.97175</cdr:x>
      <cdr:y>0.5645</cdr:y>
    </cdr:to>
    <cdr:sp>
      <cdr:nvSpPr>
        <cdr:cNvPr id="6" name="Text Box 6"/>
        <cdr:cNvSpPr txBox="1">
          <a:spLocks noChangeArrowheads="1"/>
        </cdr:cNvSpPr>
      </cdr:nvSpPr>
      <cdr:spPr>
        <a:xfrm>
          <a:off x="4867275" y="262890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124</v>
      </c>
    </row>
    <row r="2" ht="12">
      <c r="A2" s="15"/>
    </row>
    <row r="3" ht="12">
      <c r="A3" s="194" t="s">
        <v>153</v>
      </c>
    </row>
    <row r="4" ht="12">
      <c r="A4" s="194" t="s">
        <v>50</v>
      </c>
    </row>
    <row r="5" ht="12.75" customHeight="1">
      <c r="A5" s="194" t="s">
        <v>51</v>
      </c>
    </row>
    <row r="6" ht="12">
      <c r="A6" s="197" t="s">
        <v>142</v>
      </c>
    </row>
    <row r="7" ht="12">
      <c r="A7" s="222" t="s">
        <v>8</v>
      </c>
    </row>
    <row r="8" ht="12">
      <c r="A8" t="s">
        <v>13</v>
      </c>
    </row>
    <row r="9" ht="12">
      <c r="A9" s="15" t="s">
        <v>16</v>
      </c>
    </row>
    <row r="10" ht="12">
      <c r="A10" s="198" t="s">
        <v>12</v>
      </c>
    </row>
    <row r="11" ht="12">
      <c r="A11" s="15" t="s">
        <v>14</v>
      </c>
    </row>
    <row r="12" ht="12">
      <c r="A12" s="194" t="s">
        <v>114</v>
      </c>
    </row>
    <row r="13" ht="12">
      <c r="A13" s="15" t="s">
        <v>58</v>
      </c>
    </row>
    <row r="14" ht="12">
      <c r="A14" s="199" t="s">
        <v>59</v>
      </c>
    </row>
    <row r="15" ht="12">
      <c r="A15" s="195" t="s">
        <v>115</v>
      </c>
    </row>
    <row r="16" ht="12">
      <c r="A16" s="32" t="s">
        <v>60</v>
      </c>
    </row>
    <row r="17" ht="12">
      <c r="A17" s="200" t="s">
        <v>61</v>
      </c>
    </row>
    <row r="18" ht="12">
      <c r="A18" s="203" t="s">
        <v>10</v>
      </c>
    </row>
    <row r="19" ht="12">
      <c r="A19" s="32" t="s">
        <v>15</v>
      </c>
    </row>
    <row r="20" ht="12">
      <c r="A20" s="224" t="s">
        <v>11</v>
      </c>
    </row>
    <row r="21" ht="12">
      <c r="A21" s="194" t="s">
        <v>112</v>
      </c>
    </row>
    <row r="22" ht="12">
      <c r="A22" s="32" t="s">
        <v>62</v>
      </c>
    </row>
    <row r="23" ht="12">
      <c r="A23" s="195" t="s">
        <v>117</v>
      </c>
    </row>
    <row r="24" ht="12">
      <c r="A24" s="32" t="s">
        <v>57</v>
      </c>
    </row>
    <row r="25" ht="12">
      <c r="A25" s="202" t="s">
        <v>17</v>
      </c>
    </row>
    <row r="26" ht="12">
      <c r="A26" s="32" t="s">
        <v>23</v>
      </c>
    </row>
    <row r="27" ht="12">
      <c r="A27" s="198" t="s">
        <v>18</v>
      </c>
    </row>
    <row r="28" ht="12">
      <c r="A28" s="199" t="s">
        <v>24</v>
      </c>
    </row>
    <row r="29" ht="12">
      <c r="A29" s="202" t="s">
        <v>19</v>
      </c>
    </row>
    <row r="30" ht="12">
      <c r="A30" s="199" t="s">
        <v>0</v>
      </c>
    </row>
    <row r="31" ht="12">
      <c r="A31" s="203" t="s">
        <v>20</v>
      </c>
    </row>
    <row r="32" ht="12">
      <c r="A32" s="199" t="s">
        <v>1</v>
      </c>
    </row>
    <row r="33" ht="12">
      <c r="A33" s="194" t="s">
        <v>111</v>
      </c>
    </row>
    <row r="34" ht="12">
      <c r="A34" s="199" t="s">
        <v>63</v>
      </c>
    </row>
    <row r="35" ht="12">
      <c r="A35" s="194" t="s">
        <v>118</v>
      </c>
    </row>
    <row r="36" ht="12">
      <c r="A36" s="199" t="s">
        <v>64</v>
      </c>
    </row>
    <row r="37" ht="12">
      <c r="A37" s="194" t="s">
        <v>70</v>
      </c>
    </row>
    <row r="38" ht="12">
      <c r="A38" s="32" t="s">
        <v>65</v>
      </c>
    </row>
    <row r="39" ht="12">
      <c r="A39" s="194" t="s">
        <v>119</v>
      </c>
    </row>
    <row r="40" ht="12">
      <c r="A40" s="32" t="s">
        <v>40</v>
      </c>
    </row>
    <row r="41" spans="1:9" ht="12">
      <c r="A41" s="217" t="s">
        <v>126</v>
      </c>
      <c r="B41" s="218"/>
      <c r="C41" s="218"/>
      <c r="D41" s="218"/>
      <c r="E41" s="218"/>
      <c r="F41" s="218"/>
      <c r="G41" s="218"/>
      <c r="H41" s="218"/>
      <c r="I41" s="218"/>
    </row>
    <row r="42" ht="12">
      <c r="A42" s="32" t="s">
        <v>41</v>
      </c>
    </row>
    <row r="43" ht="12">
      <c r="A43" s="32" t="s">
        <v>42</v>
      </c>
    </row>
    <row r="44" ht="12">
      <c r="A44" s="198" t="s">
        <v>3</v>
      </c>
    </row>
    <row r="45" ht="12">
      <c r="A45" s="32" t="s">
        <v>2</v>
      </c>
    </row>
    <row r="47" ht="12">
      <c r="A47" s="15" t="s">
        <v>122</v>
      </c>
    </row>
    <row r="48" ht="12">
      <c r="A48" s="194" t="s">
        <v>123</v>
      </c>
    </row>
    <row r="49" ht="12">
      <c r="A49" s="194"/>
    </row>
    <row r="51" ht="39" customHeight="1">
      <c r="A51" s="196" t="s">
        <v>53</v>
      </c>
    </row>
  </sheetData>
  <hyperlinks>
    <hyperlink ref="A3" location="'Table 12-1'!A1" display="Table 12-1. World Power and Energy from Renewables in 2006 and Plan B Goals for 2020"/>
    <hyperlink ref="A4" location="'2020 Energy Goals'!A1" display="Global Energy Consumption in 2006 and Plan B Goals for 2020 (condensed)"/>
    <hyperlink ref="A5" location="'2020 Energy Goals (detailed)'!A1" display="Global Energy Consumption in 2006 and Plan B Goals for 2020 (detailed)"/>
    <hyperlink ref="A6" location="'World Energy Growth Rates'!A1" display="World Energy Growth Rates by Source, 2000-2006"/>
    <hyperlink ref="A7" location="'World Wind Electricity Capacity'!A1" display="World Wind Electricity-Generating Capacity, 1980-2006"/>
    <hyperlink ref="A10" location="'U.S. Wind Electricity Capacity'!A1" display="United States Installed Wind Electricity Generating Capacity, 1980-2006"/>
    <hyperlink ref="A12" location="'World Solar Cell Production'!A1" display="World Solar Cell Production, 1975-2007"/>
    <hyperlink ref="A15" location="'U.S. Solar Cell Production'!A1" display="U.S. Solar Cell Production, 1976-2006"/>
    <hyperlink ref="A18" location="'World Geothermal Capacity'!A1" display="World Installed Geothermal Electricity-Generating Capacity, 1950-2005"/>
    <hyperlink ref="A20" location="'U.S. Geothermal Capacity'!A1" display="U.S. Installed Geothermal Electricity-Generating Capacity, 1990-2005"/>
    <hyperlink ref="A21" location="'World Hydroelectric Consumption'!A1" display="World Hydroelectric Consumption, 1965-2006"/>
    <hyperlink ref="A25" location="'World Fuel Ethanol Production'!A1" display="World Fuel Ethanol Production, 1975-2007"/>
    <hyperlink ref="A27" location="'U.S. Fuel Ethanol Production'!A1" display="U.S. Fuel Ethanol Production, 1978-2007"/>
    <hyperlink ref="A29" location="'World Biodiesel Producton'!A1" display="World Biodiesel Production, 1991-2006"/>
    <hyperlink ref="A31" location="'U.S. Biodiesel Production'!A1" display="U.S. Biodiesel Production, 2000-2006"/>
    <hyperlink ref="A33" location="'World Natural Gas Consumption'!A1" display="World Natural Gas Consumption, 1965-2006"/>
    <hyperlink ref="A35" location="'U.S. Natural Gas Consumption'!A1" display="U.S. Natural Gas Consumption, 1965-2006"/>
    <hyperlink ref="A37" location="'World Oil Production'!A1" display="World Oil Production, 1950-2007"/>
    <hyperlink ref="A39" location="'U.S. Oil Consumption'!A1" display="U.S. Oil Consumption, 1965-2006"/>
    <hyperlink ref="A44" location="'World Nuclear Capacity'!A1" display="World Installed Nuclear Electricity Generating Capacity, 1970-2007"/>
    <hyperlink ref="A41:I41" location="'Coal Consumption'!A1" display="World Total Coal Consumption and Coal Consumpation by Country, 1980-2005"/>
    <hyperlink ref="A48" r:id="rId1" display="http://www.earthpolicy.org/Books/PB3/data.htm"/>
    <hyperlink ref="A23" location="'U.S. Hydroelectric Consumption'!A1" display="U.S. Hydroelectric Consumption, 1965-2006"/>
  </hyperlinks>
  <printOptions/>
  <pageMargins left="0.75" right="0.75" top="1" bottom="1" header="0.5" footer="0.5"/>
  <pageSetup horizontalDpi="600" verticalDpi="600" orientation="portrait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15" customWidth="1"/>
    <col min="2" max="2" width="16.421875" style="15" customWidth="1"/>
    <col min="3" max="16384" width="9.140625" style="15" customWidth="1"/>
  </cols>
  <sheetData>
    <row r="1" spans="1:8" s="16" customFormat="1" ht="12.75" customHeight="1">
      <c r="A1" s="13" t="s">
        <v>10</v>
      </c>
      <c r="B1" s="14"/>
      <c r="C1" s="15"/>
      <c r="D1" s="15"/>
      <c r="E1" s="15"/>
      <c r="F1" s="15"/>
      <c r="G1" s="15"/>
      <c r="H1" s="15"/>
    </row>
    <row r="2" spans="1:8" s="16" customFormat="1" ht="12.75" customHeight="1">
      <c r="A2" s="15"/>
      <c r="B2" s="14"/>
      <c r="C2" s="15"/>
      <c r="D2" s="15"/>
      <c r="E2" s="15"/>
      <c r="F2" s="15"/>
      <c r="G2" s="15"/>
      <c r="H2" s="15"/>
    </row>
    <row r="3" spans="1:9" s="16" customFormat="1" ht="29.25" customHeight="1">
      <c r="A3" s="2" t="s">
        <v>71</v>
      </c>
      <c r="B3" s="160" t="s">
        <v>9</v>
      </c>
      <c r="C3" s="15"/>
      <c r="D3" s="15"/>
      <c r="E3" s="15"/>
      <c r="F3" s="15"/>
      <c r="G3" s="15"/>
      <c r="H3" s="15"/>
      <c r="I3" s="18"/>
    </row>
    <row r="4" spans="1:9" s="16" customFormat="1" ht="12.75" customHeight="1">
      <c r="A4" s="15"/>
      <c r="B4" s="17" t="s">
        <v>83</v>
      </c>
      <c r="C4" s="15"/>
      <c r="D4" s="15"/>
      <c r="E4" s="15"/>
      <c r="F4" s="15"/>
      <c r="G4" s="15"/>
      <c r="H4" s="15"/>
      <c r="I4" s="18"/>
    </row>
    <row r="5" spans="1:9" s="16" customFormat="1" ht="12.75" customHeight="1">
      <c r="A5" s="15"/>
      <c r="B5" s="17"/>
      <c r="C5" s="15"/>
      <c r="D5" s="15"/>
      <c r="E5" s="15"/>
      <c r="F5" s="15"/>
      <c r="G5" s="15"/>
      <c r="H5" s="15"/>
      <c r="I5" s="19"/>
    </row>
    <row r="6" spans="1:9" s="16" customFormat="1" ht="12.75" customHeight="1">
      <c r="A6" s="20">
        <v>1950</v>
      </c>
      <c r="B6" s="21">
        <v>200</v>
      </c>
      <c r="C6" s="15"/>
      <c r="D6" s="22"/>
      <c r="F6" s="15"/>
      <c r="G6" s="15"/>
      <c r="H6" s="15"/>
      <c r="I6" s="19"/>
    </row>
    <row r="7" spans="1:9" s="16" customFormat="1" ht="12.75" customHeight="1">
      <c r="A7" s="20">
        <v>1951</v>
      </c>
      <c r="B7" s="21">
        <v>258</v>
      </c>
      <c r="C7" s="15"/>
      <c r="D7" s="22"/>
      <c r="F7" s="15"/>
      <c r="G7" s="15"/>
      <c r="H7" s="15"/>
      <c r="I7" s="23"/>
    </row>
    <row r="8" spans="1:9" s="16" customFormat="1" ht="12.75" customHeight="1">
      <c r="A8" s="20">
        <v>1952</v>
      </c>
      <c r="B8" s="21">
        <v>256</v>
      </c>
      <c r="C8" s="15"/>
      <c r="D8" s="22"/>
      <c r="F8" s="15"/>
      <c r="G8" s="15"/>
      <c r="H8" s="15"/>
      <c r="I8" s="24"/>
    </row>
    <row r="9" spans="1:9" s="16" customFormat="1" ht="12.75" customHeight="1">
      <c r="A9" s="20">
        <v>1953</v>
      </c>
      <c r="B9" s="21">
        <v>260</v>
      </c>
      <c r="C9" s="15"/>
      <c r="D9" s="22"/>
      <c r="F9" s="15"/>
      <c r="G9" s="15"/>
      <c r="H9" s="15"/>
      <c r="I9" s="24"/>
    </row>
    <row r="10" spans="1:9" s="16" customFormat="1" ht="12.75" customHeight="1">
      <c r="A10" s="20">
        <v>1954</v>
      </c>
      <c r="B10" s="21">
        <v>258</v>
      </c>
      <c r="C10" s="15"/>
      <c r="D10" s="22"/>
      <c r="F10" s="15"/>
      <c r="G10" s="15"/>
      <c r="H10" s="15"/>
      <c r="I10" s="24"/>
    </row>
    <row r="11" spans="1:9" s="16" customFormat="1" ht="12.75" customHeight="1">
      <c r="A11" s="20">
        <v>1955</v>
      </c>
      <c r="B11" s="21">
        <v>262</v>
      </c>
      <c r="C11" s="15"/>
      <c r="D11" s="22"/>
      <c r="F11" s="15"/>
      <c r="G11" s="15"/>
      <c r="H11" s="15"/>
      <c r="I11" s="24"/>
    </row>
    <row r="12" spans="1:9" s="16" customFormat="1" ht="12.75" customHeight="1">
      <c r="A12" s="20">
        <v>1956</v>
      </c>
      <c r="B12" s="21">
        <v>261</v>
      </c>
      <c r="C12" s="15"/>
      <c r="D12" s="22"/>
      <c r="F12" s="15"/>
      <c r="G12" s="15"/>
      <c r="H12" s="15"/>
      <c r="I12" s="24"/>
    </row>
    <row r="13" spans="1:9" s="16" customFormat="1" ht="12.75" customHeight="1">
      <c r="A13" s="20">
        <v>1957</v>
      </c>
      <c r="B13" s="21">
        <v>285</v>
      </c>
      <c r="C13" s="15"/>
      <c r="D13" s="22"/>
      <c r="F13" s="15"/>
      <c r="G13" s="15"/>
      <c r="H13" s="15"/>
      <c r="I13" s="24"/>
    </row>
    <row r="14" spans="1:9" s="16" customFormat="1" ht="12.75" customHeight="1">
      <c r="A14" s="20">
        <v>1958</v>
      </c>
      <c r="B14" s="21">
        <v>321.5</v>
      </c>
      <c r="C14" s="15"/>
      <c r="D14" s="22"/>
      <c r="F14" s="15"/>
      <c r="G14" s="15"/>
      <c r="H14" s="15"/>
      <c r="I14" s="24"/>
    </row>
    <row r="15" spans="1:9" s="16" customFormat="1" ht="12.75" customHeight="1">
      <c r="A15" s="20">
        <v>1959</v>
      </c>
      <c r="B15" s="21">
        <v>354.3</v>
      </c>
      <c r="C15" s="15"/>
      <c r="D15" s="22"/>
      <c r="F15" s="15"/>
      <c r="G15" s="15"/>
      <c r="H15" s="15"/>
      <c r="I15" s="24"/>
    </row>
    <row r="16" spans="1:9" s="16" customFormat="1" ht="12.75" customHeight="1">
      <c r="A16" s="20">
        <v>1960</v>
      </c>
      <c r="B16" s="21">
        <v>374</v>
      </c>
      <c r="C16" s="15"/>
      <c r="D16" s="22"/>
      <c r="F16" s="15"/>
      <c r="G16" s="15"/>
      <c r="H16" s="15"/>
      <c r="I16" s="24"/>
    </row>
    <row r="17" spans="1:9" s="16" customFormat="1" ht="12.75" customHeight="1">
      <c r="A17" s="20">
        <v>1961</v>
      </c>
      <c r="B17" s="21">
        <v>410</v>
      </c>
      <c r="C17" s="15"/>
      <c r="D17" s="22"/>
      <c r="F17" s="15"/>
      <c r="G17" s="15"/>
      <c r="H17" s="15"/>
      <c r="I17" s="24"/>
    </row>
    <row r="18" spans="1:9" s="16" customFormat="1" ht="12.75" customHeight="1">
      <c r="A18" s="20">
        <v>1962</v>
      </c>
      <c r="B18" s="21">
        <v>455</v>
      </c>
      <c r="C18" s="15"/>
      <c r="D18" s="22"/>
      <c r="F18" s="15"/>
      <c r="G18" s="15"/>
      <c r="H18" s="15"/>
      <c r="I18" s="24"/>
    </row>
    <row r="19" spans="1:9" s="16" customFormat="1" ht="12.75" customHeight="1">
      <c r="A19" s="20">
        <v>1963</v>
      </c>
      <c r="B19" s="21">
        <v>532</v>
      </c>
      <c r="C19" s="15"/>
      <c r="D19" s="22"/>
      <c r="F19" s="15"/>
      <c r="G19" s="15"/>
      <c r="H19" s="15"/>
      <c r="I19" s="24"/>
    </row>
    <row r="20" spans="1:9" s="16" customFormat="1" ht="12.75" customHeight="1">
      <c r="A20" s="20">
        <v>1964</v>
      </c>
      <c r="B20" s="21">
        <v>525</v>
      </c>
      <c r="C20" s="15"/>
      <c r="D20" s="22"/>
      <c r="F20" s="15"/>
      <c r="G20" s="15"/>
      <c r="H20" s="15"/>
      <c r="I20" s="24"/>
    </row>
    <row r="21" spans="1:9" s="16" customFormat="1" ht="12.75" customHeight="1">
      <c r="A21" s="20">
        <v>1965</v>
      </c>
      <c r="B21" s="21">
        <v>556</v>
      </c>
      <c r="C21" s="15"/>
      <c r="D21" s="22"/>
      <c r="F21" s="15"/>
      <c r="G21" s="15"/>
      <c r="H21" s="15"/>
      <c r="I21" s="24"/>
    </row>
    <row r="22" spans="1:9" s="16" customFormat="1" ht="12.75" customHeight="1">
      <c r="A22" s="20">
        <v>1966</v>
      </c>
      <c r="B22" s="21">
        <v>579</v>
      </c>
      <c r="C22" s="15"/>
      <c r="D22" s="22"/>
      <c r="F22" s="15"/>
      <c r="G22" s="15"/>
      <c r="H22" s="15"/>
      <c r="I22" s="24"/>
    </row>
    <row r="23" spans="1:9" s="16" customFormat="1" ht="12.75" customHeight="1">
      <c r="A23" s="20">
        <v>1967</v>
      </c>
      <c r="B23" s="21">
        <v>661</v>
      </c>
      <c r="C23" s="15"/>
      <c r="D23" s="22"/>
      <c r="F23" s="15"/>
      <c r="G23" s="15"/>
      <c r="H23" s="15"/>
      <c r="I23" s="24"/>
    </row>
    <row r="24" spans="1:9" s="16" customFormat="1" ht="12.75" customHeight="1">
      <c r="A24" s="20">
        <v>1968</v>
      </c>
      <c r="B24" s="21">
        <v>677</v>
      </c>
      <c r="C24" s="15"/>
      <c r="D24" s="22"/>
      <c r="F24" s="15"/>
      <c r="G24" s="15"/>
      <c r="H24" s="15"/>
      <c r="I24" s="24"/>
    </row>
    <row r="25" spans="1:9" s="16" customFormat="1" ht="12.75" customHeight="1">
      <c r="A25" s="20">
        <v>1969</v>
      </c>
      <c r="B25" s="21">
        <v>704</v>
      </c>
      <c r="C25" s="15"/>
      <c r="D25" s="22"/>
      <c r="F25" s="15"/>
      <c r="G25" s="15"/>
      <c r="H25" s="15"/>
      <c r="I25" s="24"/>
    </row>
    <row r="26" spans="1:9" s="16" customFormat="1" ht="12.75" customHeight="1">
      <c r="A26" s="20">
        <v>1970</v>
      </c>
      <c r="B26" s="25">
        <v>711</v>
      </c>
      <c r="C26" s="26"/>
      <c r="D26" s="22"/>
      <c r="F26" s="26"/>
      <c r="G26" s="26"/>
      <c r="H26" s="26"/>
      <c r="I26" s="24"/>
    </row>
    <row r="27" spans="1:9" s="16" customFormat="1" ht="12.75" customHeight="1">
      <c r="A27" s="20">
        <v>1971</v>
      </c>
      <c r="B27" s="25">
        <v>817</v>
      </c>
      <c r="C27" s="26"/>
      <c r="D27" s="22"/>
      <c r="F27" s="26"/>
      <c r="G27" s="26"/>
      <c r="H27" s="26"/>
      <c r="I27" s="24"/>
    </row>
    <row r="28" spans="1:9" s="16" customFormat="1" ht="12.75" customHeight="1">
      <c r="A28" s="20">
        <v>1972</v>
      </c>
      <c r="B28" s="21">
        <v>920</v>
      </c>
      <c r="C28" s="27"/>
      <c r="D28" s="22"/>
      <c r="F28" s="15"/>
      <c r="G28" s="15"/>
      <c r="H28" s="15"/>
      <c r="I28" s="24"/>
    </row>
    <row r="29" spans="1:9" s="16" customFormat="1" ht="12.75" customHeight="1">
      <c r="A29" s="20">
        <v>1973</v>
      </c>
      <c r="B29" s="21">
        <v>1123</v>
      </c>
      <c r="C29" s="27"/>
      <c r="D29" s="22"/>
      <c r="F29" s="15"/>
      <c r="G29" s="15"/>
      <c r="H29" s="15"/>
      <c r="I29" s="24"/>
    </row>
    <row r="30" spans="1:9" s="16" customFormat="1" ht="12.75" customHeight="1">
      <c r="A30" s="20">
        <v>1974</v>
      </c>
      <c r="B30" s="21">
        <v>1124</v>
      </c>
      <c r="C30" s="27"/>
      <c r="D30" s="22"/>
      <c r="F30" s="15"/>
      <c r="G30" s="15"/>
      <c r="H30" s="15"/>
      <c r="I30" s="24"/>
    </row>
    <row r="31" spans="1:9" s="16" customFormat="1" ht="12.75" customHeight="1">
      <c r="A31" s="20">
        <v>1975</v>
      </c>
      <c r="B31" s="21">
        <v>1287</v>
      </c>
      <c r="C31" s="27"/>
      <c r="D31" s="22"/>
      <c r="F31" s="15"/>
      <c r="G31" s="15"/>
      <c r="H31" s="15"/>
      <c r="I31" s="24"/>
    </row>
    <row r="32" spans="1:9" s="16" customFormat="1" ht="12.75" customHeight="1">
      <c r="A32" s="20">
        <v>1976</v>
      </c>
      <c r="B32" s="21">
        <v>1320</v>
      </c>
      <c r="C32" s="27"/>
      <c r="D32" s="22"/>
      <c r="F32" s="15"/>
      <c r="G32" s="15"/>
      <c r="H32" s="15"/>
      <c r="I32" s="24"/>
    </row>
    <row r="33" spans="1:9" s="16" customFormat="1" ht="12.75" customHeight="1">
      <c r="A33" s="20">
        <v>1977</v>
      </c>
      <c r="B33" s="21">
        <v>1380</v>
      </c>
      <c r="C33" s="27"/>
      <c r="D33" s="22"/>
      <c r="F33" s="15"/>
      <c r="G33" s="15"/>
      <c r="H33" s="15"/>
      <c r="I33" s="24"/>
    </row>
    <row r="34" spans="1:9" s="16" customFormat="1" ht="12.75" customHeight="1">
      <c r="A34" s="20">
        <v>1978</v>
      </c>
      <c r="B34" s="21">
        <v>1451</v>
      </c>
      <c r="C34" s="27"/>
      <c r="D34" s="22"/>
      <c r="F34" s="15"/>
      <c r="G34" s="15"/>
      <c r="H34" s="15"/>
      <c r="I34" s="24"/>
    </row>
    <row r="35" spans="1:9" s="16" customFormat="1" ht="12.75" customHeight="1">
      <c r="A35" s="20">
        <v>1979</v>
      </c>
      <c r="B35" s="21">
        <v>1946</v>
      </c>
      <c r="C35" s="27"/>
      <c r="D35" s="22"/>
      <c r="F35" s="15"/>
      <c r="G35" s="15"/>
      <c r="H35" s="15"/>
      <c r="I35" s="24"/>
    </row>
    <row r="36" spans="1:9" s="16" customFormat="1" ht="12.75" customHeight="1">
      <c r="A36" s="20">
        <v>1980</v>
      </c>
      <c r="B36" s="21">
        <v>2471</v>
      </c>
      <c r="C36" s="27"/>
      <c r="D36" s="22"/>
      <c r="F36" s="15"/>
      <c r="G36" s="15"/>
      <c r="H36" s="15"/>
      <c r="I36" s="24"/>
    </row>
    <row r="37" spans="1:9" s="16" customFormat="1" ht="12.75" customHeight="1">
      <c r="A37" s="20">
        <v>1981</v>
      </c>
      <c r="B37" s="21">
        <v>2531</v>
      </c>
      <c r="C37" s="27"/>
      <c r="D37" s="22"/>
      <c r="F37" s="15"/>
      <c r="G37" s="15"/>
      <c r="H37" s="15"/>
      <c r="I37" s="24"/>
    </row>
    <row r="38" spans="1:9" s="16" customFormat="1" ht="12.75" customHeight="1">
      <c r="A38" s="20">
        <v>1982</v>
      </c>
      <c r="B38" s="21">
        <v>2898</v>
      </c>
      <c r="C38" s="27"/>
      <c r="D38" s="22"/>
      <c r="F38" s="15"/>
      <c r="G38" s="15"/>
      <c r="H38" s="15"/>
      <c r="I38" s="24"/>
    </row>
    <row r="39" spans="1:9" s="16" customFormat="1" ht="12.75" customHeight="1">
      <c r="A39" s="20">
        <v>1983</v>
      </c>
      <c r="B39" s="21">
        <v>3451</v>
      </c>
      <c r="C39" s="27"/>
      <c r="D39" s="22"/>
      <c r="F39" s="15"/>
      <c r="G39" s="15"/>
      <c r="H39" s="15"/>
      <c r="I39" s="24"/>
    </row>
    <row r="40" spans="1:9" s="16" customFormat="1" ht="12.75" customHeight="1">
      <c r="A40" s="20">
        <v>1984</v>
      </c>
      <c r="B40" s="21">
        <v>3912</v>
      </c>
      <c r="C40" s="27"/>
      <c r="D40" s="22"/>
      <c r="F40" s="15"/>
      <c r="G40" s="15"/>
      <c r="H40" s="15"/>
      <c r="I40" s="24"/>
    </row>
    <row r="41" spans="1:9" s="16" customFormat="1" ht="12.75" customHeight="1">
      <c r="A41" s="20">
        <v>1985</v>
      </c>
      <c r="B41" s="21">
        <v>4414</v>
      </c>
      <c r="C41" s="28"/>
      <c r="D41" s="22"/>
      <c r="F41" s="15"/>
      <c r="G41" s="15"/>
      <c r="H41" s="15"/>
      <c r="I41" s="24"/>
    </row>
    <row r="42" spans="1:9" s="16" customFormat="1" ht="12.75" customHeight="1">
      <c r="A42" s="20">
        <v>1986</v>
      </c>
      <c r="B42" s="29">
        <v>4667</v>
      </c>
      <c r="C42" s="30"/>
      <c r="D42" s="22"/>
      <c r="F42" s="30"/>
      <c r="G42" s="15"/>
      <c r="H42" s="15"/>
      <c r="I42" s="24"/>
    </row>
    <row r="43" spans="1:9" s="16" customFormat="1" ht="12.75" customHeight="1">
      <c r="A43" s="20">
        <v>1987</v>
      </c>
      <c r="B43" s="29">
        <v>5007</v>
      </c>
      <c r="C43" s="30"/>
      <c r="D43" s="22"/>
      <c r="F43" s="30"/>
      <c r="G43" s="15"/>
      <c r="H43" s="15"/>
      <c r="I43" s="24"/>
    </row>
    <row r="44" spans="1:9" s="16" customFormat="1" ht="12.75" customHeight="1">
      <c r="A44" s="20">
        <v>1988</v>
      </c>
      <c r="B44" s="29">
        <v>5070</v>
      </c>
      <c r="C44" s="30"/>
      <c r="D44" s="22"/>
      <c r="F44" s="30"/>
      <c r="G44" s="15"/>
      <c r="H44" s="15"/>
      <c r="I44" s="24"/>
    </row>
    <row r="45" spans="1:9" s="16" customFormat="1" ht="12.75" customHeight="1">
      <c r="A45" s="20">
        <v>1989</v>
      </c>
      <c r="B45" s="21">
        <v>5154</v>
      </c>
      <c r="C45" s="30"/>
      <c r="D45" s="22"/>
      <c r="F45" s="15"/>
      <c r="G45" s="15"/>
      <c r="H45" s="15"/>
      <c r="I45" s="24"/>
    </row>
    <row r="46" spans="1:9" s="16" customFormat="1" ht="12.75" customHeight="1">
      <c r="A46" s="20">
        <v>1990</v>
      </c>
      <c r="B46" s="21">
        <v>5832</v>
      </c>
      <c r="C46" s="30"/>
      <c r="D46" s="22"/>
      <c r="F46" s="15"/>
      <c r="G46" s="15"/>
      <c r="H46" s="15"/>
      <c r="I46" s="24"/>
    </row>
    <row r="47" spans="1:9" s="16" customFormat="1" ht="12.75" customHeight="1">
      <c r="A47" s="20">
        <v>1991</v>
      </c>
      <c r="B47" s="21">
        <v>6000</v>
      </c>
      <c r="C47" s="15"/>
      <c r="D47" s="22"/>
      <c r="F47" s="15"/>
      <c r="G47" s="15"/>
      <c r="H47" s="15"/>
      <c r="I47" s="24"/>
    </row>
    <row r="48" spans="1:9" s="16" customFormat="1" ht="12.75" customHeight="1">
      <c r="A48" s="20">
        <v>1992</v>
      </c>
      <c r="B48" s="21">
        <v>6275</v>
      </c>
      <c r="C48" s="15"/>
      <c r="D48" s="22"/>
      <c r="F48" s="15"/>
      <c r="G48" s="15"/>
      <c r="H48" s="15"/>
      <c r="I48" s="24"/>
    </row>
    <row r="49" spans="1:9" s="16" customFormat="1" ht="12.75" customHeight="1">
      <c r="A49" s="20">
        <v>1993</v>
      </c>
      <c r="B49" s="21">
        <v>5900</v>
      </c>
      <c r="C49" s="15"/>
      <c r="D49" s="22"/>
      <c r="F49" s="15"/>
      <c r="G49" s="15"/>
      <c r="H49" s="15"/>
      <c r="I49" s="24"/>
    </row>
    <row r="50" spans="1:9" s="16" customFormat="1" ht="12.75" customHeight="1">
      <c r="A50" s="20">
        <v>1994</v>
      </c>
      <c r="B50" s="21">
        <v>6170</v>
      </c>
      <c r="C50" s="15"/>
      <c r="D50" s="22"/>
      <c r="F50" s="15"/>
      <c r="G50" s="15"/>
      <c r="H50" s="15"/>
      <c r="I50" s="24"/>
    </row>
    <row r="51" spans="1:9" s="16" customFormat="1" ht="12.75" customHeight="1">
      <c r="A51" s="20">
        <v>1995</v>
      </c>
      <c r="B51" s="21">
        <v>6833</v>
      </c>
      <c r="C51" s="15"/>
      <c r="D51" s="22"/>
      <c r="F51" s="15"/>
      <c r="G51" s="15"/>
      <c r="H51" s="15"/>
      <c r="I51" s="24"/>
    </row>
    <row r="52" spans="1:9" s="16" customFormat="1" ht="12.75" customHeight="1">
      <c r="A52" s="20">
        <v>1996</v>
      </c>
      <c r="B52" s="21">
        <v>7173</v>
      </c>
      <c r="C52" s="15"/>
      <c r="D52" s="22"/>
      <c r="F52" s="15"/>
      <c r="G52" s="15"/>
      <c r="H52" s="15"/>
      <c r="I52" s="24"/>
    </row>
    <row r="53" spans="1:9" s="16" customFormat="1" ht="12.75" customHeight="1">
      <c r="A53" s="20">
        <v>1997</v>
      </c>
      <c r="B53" s="21">
        <v>7953</v>
      </c>
      <c r="C53" s="15"/>
      <c r="D53" s="22"/>
      <c r="F53" s="15"/>
      <c r="G53" s="15"/>
      <c r="H53" s="15"/>
      <c r="I53" s="24"/>
    </row>
    <row r="54" spans="1:9" s="16" customFormat="1" ht="12.75" customHeight="1">
      <c r="A54" s="20">
        <v>1998</v>
      </c>
      <c r="B54" s="21">
        <v>8021</v>
      </c>
      <c r="C54" s="15"/>
      <c r="D54" s="22"/>
      <c r="F54" s="15"/>
      <c r="G54" s="15"/>
      <c r="H54" s="15"/>
      <c r="I54" s="24"/>
    </row>
    <row r="55" spans="1:9" s="16" customFormat="1" ht="12.75" customHeight="1">
      <c r="A55" s="20">
        <v>1999</v>
      </c>
      <c r="B55" s="21">
        <v>8246</v>
      </c>
      <c r="C55" s="15"/>
      <c r="D55" s="31"/>
      <c r="F55" s="15"/>
      <c r="G55" s="15"/>
      <c r="H55" s="15"/>
      <c r="I55" s="24"/>
    </row>
    <row r="56" spans="1:9" s="16" customFormat="1" ht="12.75" customHeight="1">
      <c r="A56" s="32">
        <v>2000</v>
      </c>
      <c r="B56" s="33">
        <v>8000</v>
      </c>
      <c r="C56" s="15"/>
      <c r="D56" s="15"/>
      <c r="E56" s="15"/>
      <c r="F56" s="15"/>
      <c r="G56" s="15"/>
      <c r="H56" s="15"/>
      <c r="I56" s="24"/>
    </row>
    <row r="57" spans="1:9" s="16" customFormat="1" ht="12.75" customHeight="1">
      <c r="A57" s="32">
        <v>2001</v>
      </c>
      <c r="B57" s="33">
        <v>8220</v>
      </c>
      <c r="C57" s="15"/>
      <c r="D57" s="15"/>
      <c r="E57" s="15"/>
      <c r="F57" s="15"/>
      <c r="G57" s="15"/>
      <c r="H57" s="15"/>
      <c r="I57" s="24"/>
    </row>
    <row r="58" spans="1:9" s="16" customFormat="1" ht="12.75" customHeight="1">
      <c r="A58" s="32">
        <v>2002</v>
      </c>
      <c r="B58" s="33">
        <v>8440</v>
      </c>
      <c r="C58" s="15"/>
      <c r="D58" s="15"/>
      <c r="E58" s="15"/>
      <c r="F58" s="15"/>
      <c r="G58" s="15"/>
      <c r="H58" s="15"/>
      <c r="I58" s="24"/>
    </row>
    <row r="59" spans="1:9" s="16" customFormat="1" ht="12.75" customHeight="1">
      <c r="A59" s="32">
        <v>2003</v>
      </c>
      <c r="B59" s="33">
        <v>8670</v>
      </c>
      <c r="C59" s="15"/>
      <c r="D59" s="15"/>
      <c r="E59" s="15"/>
      <c r="F59" s="15"/>
      <c r="G59" s="15"/>
      <c r="H59" s="15"/>
      <c r="I59" s="18"/>
    </row>
    <row r="60" spans="1:9" s="16" customFormat="1" ht="12.75" customHeight="1">
      <c r="A60" s="32">
        <v>2004</v>
      </c>
      <c r="B60" s="33">
        <v>8900</v>
      </c>
      <c r="C60" s="15"/>
      <c r="D60" s="15"/>
      <c r="E60" s="15"/>
      <c r="F60" s="15"/>
      <c r="G60" s="15"/>
      <c r="H60" s="15"/>
      <c r="I60" s="18"/>
    </row>
    <row r="61" spans="1:9" s="16" customFormat="1" ht="12.75" customHeight="1">
      <c r="A61" s="34">
        <v>2005</v>
      </c>
      <c r="B61" s="214">
        <v>9140</v>
      </c>
      <c r="C61" s="15"/>
      <c r="E61" s="15"/>
      <c r="F61" s="15"/>
      <c r="G61" s="15"/>
      <c r="H61" s="15"/>
      <c r="I61" s="36"/>
    </row>
    <row r="62" spans="1:9" s="16" customFormat="1" ht="12.75" customHeight="1">
      <c r="A62" s="15"/>
      <c r="B62" s="15"/>
      <c r="C62" s="15"/>
      <c r="D62" s="15"/>
      <c r="E62" s="15"/>
      <c r="F62" s="15"/>
      <c r="G62" s="15"/>
      <c r="H62" s="15"/>
      <c r="I62" s="36"/>
    </row>
    <row r="63" spans="1:8" ht="12.75" customHeight="1">
      <c r="A63" s="226" t="s">
        <v>27</v>
      </c>
      <c r="B63" s="226"/>
      <c r="C63" s="226"/>
      <c r="D63" s="226"/>
      <c r="E63" s="226"/>
      <c r="F63" s="226"/>
      <c r="G63" s="226"/>
      <c r="H63" s="226"/>
    </row>
    <row r="64" spans="1:8" ht="12.75" customHeight="1">
      <c r="A64" s="226"/>
      <c r="B64" s="226"/>
      <c r="C64" s="226"/>
      <c r="D64" s="226"/>
      <c r="E64" s="226"/>
      <c r="F64" s="226"/>
      <c r="G64" s="226"/>
      <c r="H64" s="226"/>
    </row>
    <row r="65" spans="1:8" ht="12.75" customHeight="1">
      <c r="A65" s="226"/>
      <c r="B65" s="226"/>
      <c r="C65" s="226"/>
      <c r="D65" s="226"/>
      <c r="E65" s="226"/>
      <c r="F65" s="226"/>
      <c r="G65" s="226"/>
      <c r="H65" s="226"/>
    </row>
    <row r="66" spans="1:8" ht="12.75" customHeight="1">
      <c r="A66" s="226"/>
      <c r="B66" s="226"/>
      <c r="C66" s="226"/>
      <c r="D66" s="226"/>
      <c r="E66" s="226"/>
      <c r="F66" s="226"/>
      <c r="G66" s="226"/>
      <c r="H66" s="226"/>
    </row>
    <row r="67" spans="1:2" ht="12" customHeight="1">
      <c r="A67" s="37"/>
      <c r="B67" s="38"/>
    </row>
    <row r="68" spans="1:8" ht="12" customHeight="1">
      <c r="A68" s="241" t="s">
        <v>55</v>
      </c>
      <c r="B68" s="241"/>
      <c r="C68" s="241"/>
      <c r="D68" s="241"/>
      <c r="E68" s="241"/>
      <c r="F68" s="241"/>
      <c r="G68" s="241"/>
      <c r="H68" s="241"/>
    </row>
    <row r="69" spans="1:8" ht="12" customHeight="1">
      <c r="A69" s="241"/>
      <c r="B69" s="241"/>
      <c r="C69" s="241"/>
      <c r="D69" s="241"/>
      <c r="E69" s="241"/>
      <c r="F69" s="241"/>
      <c r="G69" s="241"/>
      <c r="H69" s="241"/>
    </row>
    <row r="70" spans="1:8" ht="14.25" customHeight="1">
      <c r="A70" s="241"/>
      <c r="B70" s="241"/>
      <c r="C70" s="241"/>
      <c r="D70" s="241"/>
      <c r="E70" s="241"/>
      <c r="F70" s="241"/>
      <c r="G70" s="241"/>
      <c r="H70" s="241"/>
    </row>
    <row r="71" spans="1:2" ht="12" customHeight="1">
      <c r="A71" s="39"/>
      <c r="B71" s="38"/>
    </row>
    <row r="72" spans="1:2" ht="12" customHeight="1">
      <c r="A72" s="194" t="s">
        <v>125</v>
      </c>
      <c r="B72" s="38"/>
    </row>
  </sheetData>
  <mergeCells count="2">
    <mergeCell ref="A68:H70"/>
    <mergeCell ref="A63:H66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3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8515625" defaultRowHeight="12.75"/>
  <cols>
    <col min="2" max="2" width="21.00390625" style="0" customWidth="1"/>
  </cols>
  <sheetData>
    <row r="1" spans="1:4" ht="12">
      <c r="A1" s="118" t="s">
        <v>11</v>
      </c>
      <c r="B1" s="119"/>
      <c r="C1" s="119"/>
      <c r="D1" s="120"/>
    </row>
    <row r="2" spans="1:4" ht="12">
      <c r="A2" s="118"/>
      <c r="B2" s="119"/>
      <c r="C2" s="119"/>
      <c r="D2" s="120"/>
    </row>
    <row r="3" spans="1:4" ht="24">
      <c r="A3" s="158" t="s">
        <v>71</v>
      </c>
      <c r="B3" s="159" t="s">
        <v>9</v>
      </c>
      <c r="C3" s="121"/>
      <c r="D3" s="120"/>
    </row>
    <row r="4" spans="1:4" ht="12">
      <c r="A4" s="20"/>
      <c r="B4" s="122" t="s">
        <v>83</v>
      </c>
      <c r="C4" s="121"/>
      <c r="D4" s="121"/>
    </row>
    <row r="5" spans="1:4" ht="12">
      <c r="A5" s="20"/>
      <c r="B5" s="122"/>
      <c r="C5" s="121"/>
      <c r="D5" s="121"/>
    </row>
    <row r="6" spans="1:4" ht="12">
      <c r="A6" s="20">
        <v>1990</v>
      </c>
      <c r="B6" s="123">
        <v>2775</v>
      </c>
      <c r="C6" s="121"/>
      <c r="D6" s="121"/>
    </row>
    <row r="7" spans="1:4" ht="12">
      <c r="A7" s="127">
        <v>1995</v>
      </c>
      <c r="B7" s="124">
        <v>2817</v>
      </c>
      <c r="C7" s="121"/>
      <c r="D7" s="121"/>
    </row>
    <row r="8" spans="1:4" ht="12">
      <c r="A8" s="127">
        <v>2000</v>
      </c>
      <c r="B8" s="124">
        <v>2228</v>
      </c>
      <c r="C8" s="121"/>
      <c r="D8" s="121"/>
    </row>
    <row r="9" spans="1:4" ht="12">
      <c r="A9" s="158">
        <v>2005</v>
      </c>
      <c r="B9" s="126">
        <v>2544</v>
      </c>
      <c r="C9" s="125"/>
      <c r="D9" s="125"/>
    </row>
    <row r="10" spans="1:4" ht="12">
      <c r="A10" s="128"/>
      <c r="B10" s="128"/>
      <c r="C10" s="128"/>
      <c r="D10" s="128"/>
    </row>
    <row r="11" spans="1:8" ht="12.75" customHeight="1">
      <c r="A11" s="242" t="s">
        <v>33</v>
      </c>
      <c r="B11" s="242"/>
      <c r="C11" s="242"/>
      <c r="D11" s="242"/>
      <c r="E11" s="242"/>
      <c r="F11" s="242"/>
      <c r="G11" s="242"/>
      <c r="H11" s="242"/>
    </row>
    <row r="12" spans="1:8" ht="12">
      <c r="A12" s="242"/>
      <c r="B12" s="242"/>
      <c r="C12" s="242"/>
      <c r="D12" s="242"/>
      <c r="E12" s="242"/>
      <c r="F12" s="242"/>
      <c r="G12" s="242"/>
      <c r="H12" s="242"/>
    </row>
    <row r="14" spans="1:8" ht="12">
      <c r="A14" s="241" t="s">
        <v>55</v>
      </c>
      <c r="B14" s="241"/>
      <c r="C14" s="241"/>
      <c r="D14" s="241"/>
      <c r="E14" s="241"/>
      <c r="F14" s="241"/>
      <c r="G14" s="241"/>
      <c r="H14" s="241"/>
    </row>
    <row r="15" spans="1:8" ht="12">
      <c r="A15" s="241"/>
      <c r="B15" s="241"/>
      <c r="C15" s="241"/>
      <c r="D15" s="241"/>
      <c r="E15" s="241"/>
      <c r="F15" s="241"/>
      <c r="G15" s="241"/>
      <c r="H15" s="241"/>
    </row>
    <row r="16" spans="1:8" ht="12">
      <c r="A16" s="241"/>
      <c r="B16" s="241"/>
      <c r="C16" s="241"/>
      <c r="D16" s="241"/>
      <c r="E16" s="241"/>
      <c r="F16" s="241"/>
      <c r="G16" s="241"/>
      <c r="H16" s="241"/>
    </row>
    <row r="18" ht="12">
      <c r="A18" s="194" t="s">
        <v>125</v>
      </c>
    </row>
  </sheetData>
  <mergeCells count="2">
    <mergeCell ref="A14:H16"/>
    <mergeCell ref="A11:H12"/>
  </mergeCells>
  <hyperlinks>
    <hyperlink ref="A1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3.28125" style="6" customWidth="1"/>
    <col min="3" max="16384" width="9.140625" style="6" customWidth="1"/>
  </cols>
  <sheetData>
    <row r="1" ht="12">
      <c r="A1" s="1" t="s">
        <v>112</v>
      </c>
    </row>
    <row r="3" spans="1:2" ht="12">
      <c r="A3" s="156" t="s">
        <v>71</v>
      </c>
      <c r="B3" s="153" t="s">
        <v>116</v>
      </c>
    </row>
    <row r="4" ht="12">
      <c r="B4" s="149" t="s">
        <v>113</v>
      </c>
    </row>
    <row r="6" spans="1:2" ht="12">
      <c r="A6" s="6">
        <v>1965</v>
      </c>
      <c r="B6" s="132">
        <v>930.2951270957278</v>
      </c>
    </row>
    <row r="7" spans="1:2" ht="12">
      <c r="A7" s="6">
        <v>1966</v>
      </c>
      <c r="B7" s="132">
        <v>995.6667550027046</v>
      </c>
    </row>
    <row r="8" spans="1:2" ht="12">
      <c r="A8" s="6">
        <v>1967</v>
      </c>
      <c r="B8" s="132">
        <v>1020.6193131422393</v>
      </c>
    </row>
    <row r="9" spans="1:2" ht="12">
      <c r="A9" s="6">
        <v>1968</v>
      </c>
      <c r="B9" s="132">
        <v>1071.7637317468905</v>
      </c>
    </row>
    <row r="10" spans="1:2" ht="12">
      <c r="A10" s="6">
        <v>1969</v>
      </c>
      <c r="B10" s="132">
        <v>1136.8532666306112</v>
      </c>
    </row>
    <row r="11" spans="1:2" ht="12">
      <c r="A11" s="6">
        <v>1970</v>
      </c>
      <c r="B11" s="132">
        <v>1190.2832666306113</v>
      </c>
    </row>
    <row r="12" spans="1:2" ht="12">
      <c r="A12" s="6">
        <v>1971</v>
      </c>
      <c r="B12" s="132">
        <v>1240.626638886425</v>
      </c>
    </row>
    <row r="13" spans="1:2" ht="12">
      <c r="A13" s="6">
        <v>1972</v>
      </c>
      <c r="B13" s="132">
        <v>1297.93431330503</v>
      </c>
    </row>
    <row r="14" spans="1:2" ht="12">
      <c r="A14" s="6">
        <v>1973</v>
      </c>
      <c r="B14" s="132">
        <v>1312.3119413571226</v>
      </c>
    </row>
    <row r="15" spans="1:2" ht="12">
      <c r="A15" s="6">
        <v>1974</v>
      </c>
      <c r="B15" s="132">
        <v>1431.061615693867</v>
      </c>
    </row>
    <row r="16" spans="1:2" ht="12">
      <c r="A16" s="6">
        <v>1975</v>
      </c>
      <c r="B16" s="132">
        <v>1449.202987968156</v>
      </c>
    </row>
    <row r="17" spans="1:2" ht="12">
      <c r="A17" s="6">
        <v>1976</v>
      </c>
      <c r="B17" s="132">
        <v>1455.2386624407143</v>
      </c>
    </row>
    <row r="18" spans="1:2" ht="12">
      <c r="A18" s="6">
        <v>1977</v>
      </c>
      <c r="B18" s="132">
        <v>1489.7856158760628</v>
      </c>
    </row>
    <row r="19" spans="1:2" ht="12">
      <c r="A19" s="6">
        <v>1978</v>
      </c>
      <c r="B19" s="132">
        <v>1603.5248484983883</v>
      </c>
    </row>
    <row r="20" spans="1:6" ht="12">
      <c r="A20" s="6">
        <v>1979</v>
      </c>
      <c r="B20" s="132">
        <v>1679.149801930579</v>
      </c>
      <c r="F20" s="131"/>
    </row>
    <row r="21" spans="1:6" ht="12">
      <c r="A21" s="6">
        <v>1980</v>
      </c>
      <c r="B21" s="132">
        <v>1711.679290709984</v>
      </c>
      <c r="F21" s="131"/>
    </row>
    <row r="22" spans="1:6" ht="12">
      <c r="A22" s="6">
        <v>1981</v>
      </c>
      <c r="B22" s="132">
        <v>1745.2782679042732</v>
      </c>
      <c r="F22" s="131"/>
    </row>
    <row r="23" spans="1:6" ht="12">
      <c r="A23" s="6">
        <v>1982</v>
      </c>
      <c r="B23" s="132">
        <v>1815.1665009840783</v>
      </c>
      <c r="F23" s="131"/>
    </row>
    <row r="24" spans="1:6" ht="12">
      <c r="A24" s="6">
        <v>1983</v>
      </c>
      <c r="B24" s="132">
        <v>1902.4499201290641</v>
      </c>
      <c r="F24" s="131"/>
    </row>
    <row r="25" spans="1:6" ht="12">
      <c r="A25" s="6">
        <v>1984</v>
      </c>
      <c r="B25" s="132">
        <v>1965.3949207587011</v>
      </c>
      <c r="F25" s="131"/>
    </row>
    <row r="26" spans="1:6" ht="12">
      <c r="A26" s="6">
        <v>1985</v>
      </c>
      <c r="B26" s="132">
        <v>2003.7674395841866</v>
      </c>
      <c r="F26" s="131"/>
    </row>
    <row r="27" spans="1:6" ht="12">
      <c r="A27" s="6">
        <v>1986</v>
      </c>
      <c r="B27" s="132">
        <v>2028.0366266679075</v>
      </c>
      <c r="F27" s="131"/>
    </row>
    <row r="28" spans="1:6" ht="12">
      <c r="A28" s="6">
        <v>1987</v>
      </c>
      <c r="B28" s="132">
        <v>2062.9714645525587</v>
      </c>
      <c r="F28" s="131"/>
    </row>
    <row r="29" spans="1:6" ht="12">
      <c r="A29" s="6">
        <v>1988</v>
      </c>
      <c r="B29" s="132">
        <v>2115.20830376</v>
      </c>
      <c r="F29" s="131"/>
    </row>
    <row r="30" spans="1:6" ht="12">
      <c r="A30" s="6">
        <v>1989</v>
      </c>
      <c r="B30" s="132">
        <v>2113.1231666465114</v>
      </c>
      <c r="F30" s="131"/>
    </row>
    <row r="31" spans="1:6" ht="12">
      <c r="A31" s="6">
        <v>1990</v>
      </c>
      <c r="B31" s="132">
        <v>2188.7220701102196</v>
      </c>
      <c r="F31" s="131"/>
    </row>
    <row r="32" spans="1:6" ht="12">
      <c r="A32" s="6">
        <v>1991</v>
      </c>
      <c r="B32" s="132">
        <v>2240.855191028478</v>
      </c>
      <c r="F32" s="131"/>
    </row>
    <row r="33" spans="1:2" ht="12">
      <c r="A33" s="6">
        <v>1992</v>
      </c>
      <c r="B33" s="132">
        <v>2243.550563812466</v>
      </c>
    </row>
    <row r="34" spans="1:2" ht="12">
      <c r="A34" s="6">
        <v>1993</v>
      </c>
      <c r="B34" s="132">
        <v>2374.618923021969</v>
      </c>
    </row>
    <row r="35" spans="1:2" ht="12">
      <c r="A35" s="6">
        <v>1994</v>
      </c>
      <c r="B35" s="132">
        <v>2387.994450416576</v>
      </c>
    </row>
    <row r="36" spans="1:2" ht="12">
      <c r="A36" s="6">
        <v>1995</v>
      </c>
      <c r="B36" s="132">
        <v>2519.7349270795567</v>
      </c>
    </row>
    <row r="37" spans="1:2" ht="12">
      <c r="A37" s="6">
        <v>1996</v>
      </c>
      <c r="B37" s="132">
        <v>2557.0523944509405</v>
      </c>
    </row>
    <row r="38" spans="1:2" ht="12">
      <c r="A38" s="6">
        <v>1997</v>
      </c>
      <c r="B38" s="132">
        <v>2601.806263566586</v>
      </c>
    </row>
    <row r="39" spans="1:2" ht="12">
      <c r="A39" s="6">
        <v>1998</v>
      </c>
      <c r="B39" s="132">
        <v>2638.730220281646</v>
      </c>
    </row>
    <row r="40" spans="1:2" ht="12">
      <c r="A40" s="6">
        <v>1999</v>
      </c>
      <c r="B40" s="132">
        <v>2660.9248313850017</v>
      </c>
    </row>
    <row r="41" spans="1:2" ht="12">
      <c r="A41" s="6">
        <v>2000</v>
      </c>
      <c r="B41" s="132">
        <v>2697.458370613989</v>
      </c>
    </row>
    <row r="42" spans="1:2" ht="12">
      <c r="A42" s="6">
        <v>2001</v>
      </c>
      <c r="B42" s="132">
        <v>2635.0008282387953</v>
      </c>
    </row>
    <row r="43" spans="1:2" ht="12">
      <c r="A43" s="6">
        <v>2002</v>
      </c>
      <c r="B43" s="132">
        <v>2685.619730918047</v>
      </c>
    </row>
    <row r="44" spans="1:2" ht="12">
      <c r="A44" s="6">
        <v>2003</v>
      </c>
      <c r="B44" s="132">
        <v>2685.408147942595</v>
      </c>
    </row>
    <row r="45" spans="1:2" ht="12">
      <c r="A45" s="6">
        <v>2004</v>
      </c>
      <c r="B45" s="132">
        <v>2842.46513707025</v>
      </c>
    </row>
    <row r="46" spans="1:2" ht="12">
      <c r="A46" s="6">
        <v>2005</v>
      </c>
      <c r="B46" s="132">
        <v>2945.2341414981493</v>
      </c>
    </row>
    <row r="47" spans="1:2" ht="12">
      <c r="A47" s="156">
        <v>2006</v>
      </c>
      <c r="B47" s="157">
        <v>3040.393724265078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3" customWidth="1"/>
    <col min="2" max="2" width="23.7109375" style="133" customWidth="1"/>
    <col min="3" max="16384" width="9.140625" style="133" customWidth="1"/>
  </cols>
  <sheetData>
    <row r="1" ht="12">
      <c r="A1" s="1" t="s">
        <v>117</v>
      </c>
    </row>
    <row r="2" s="6" customFormat="1" ht="12"/>
    <row r="3" spans="1:2" s="6" customFormat="1" ht="12">
      <c r="A3" s="152" t="s">
        <v>71</v>
      </c>
      <c r="B3" s="153" t="s">
        <v>116</v>
      </c>
    </row>
    <row r="4" spans="1:2" s="6" customFormat="1" ht="12">
      <c r="A4" s="150"/>
      <c r="B4" s="149" t="s">
        <v>113</v>
      </c>
    </row>
    <row r="5" s="6" customFormat="1" ht="12">
      <c r="A5" s="150"/>
    </row>
    <row r="6" spans="1:2" ht="12">
      <c r="A6" s="150">
        <v>1965</v>
      </c>
      <c r="B6" s="134">
        <v>198.97418604651162</v>
      </c>
    </row>
    <row r="7" spans="1:2" ht="12">
      <c r="A7" s="151">
        <v>1966</v>
      </c>
      <c r="B7" s="134">
        <v>199.93744186046516</v>
      </c>
    </row>
    <row r="8" spans="1:2" ht="12">
      <c r="A8" s="151">
        <v>1967</v>
      </c>
      <c r="B8" s="134">
        <v>227.22232558139535</v>
      </c>
    </row>
    <row r="9" spans="1:2" ht="12">
      <c r="A9" s="151">
        <v>1968</v>
      </c>
      <c r="B9" s="134">
        <v>228.1546511627907</v>
      </c>
    </row>
    <row r="10" spans="1:2" ht="12">
      <c r="A10" s="151">
        <v>1969</v>
      </c>
      <c r="B10" s="134">
        <v>256.0272093023256</v>
      </c>
    </row>
    <row r="11" spans="1:2" ht="12">
      <c r="A11" s="151">
        <v>1970</v>
      </c>
      <c r="B11" s="134">
        <v>253.49093023255818</v>
      </c>
    </row>
    <row r="12" spans="1:2" ht="12">
      <c r="A12" s="151">
        <v>1971</v>
      </c>
      <c r="B12" s="134">
        <v>272.2523255813954</v>
      </c>
    </row>
    <row r="13" spans="1:2" ht="12">
      <c r="A13" s="151">
        <v>1972</v>
      </c>
      <c r="B13" s="134">
        <v>278.7167441860466</v>
      </c>
    </row>
    <row r="14" spans="1:2" ht="12">
      <c r="A14" s="151">
        <v>1973</v>
      </c>
      <c r="B14" s="134">
        <v>278.213023255814</v>
      </c>
    </row>
    <row r="15" spans="1:2" ht="12">
      <c r="A15" s="151">
        <v>1974</v>
      </c>
      <c r="B15" s="134">
        <v>307.283023255814</v>
      </c>
    </row>
    <row r="16" spans="1:2" ht="12">
      <c r="A16" s="151">
        <v>1975</v>
      </c>
      <c r="B16" s="134">
        <v>306.21372093023257</v>
      </c>
    </row>
    <row r="17" spans="1:2" ht="12">
      <c r="A17" s="151">
        <v>1976</v>
      </c>
      <c r="B17" s="134">
        <v>289.8206976744187</v>
      </c>
    </row>
    <row r="18" spans="1:2" ht="12">
      <c r="A18" s="151">
        <v>1977</v>
      </c>
      <c r="B18" s="134">
        <v>225.85697674418606</v>
      </c>
    </row>
    <row r="19" spans="1:2" ht="12">
      <c r="A19" s="151">
        <v>1978</v>
      </c>
      <c r="B19" s="134">
        <v>286.33</v>
      </c>
    </row>
    <row r="20" spans="1:2" ht="12">
      <c r="A20" s="151">
        <v>1979</v>
      </c>
      <c r="B20" s="134">
        <v>285.93674418604655</v>
      </c>
    </row>
    <row r="21" spans="1:2" ht="12">
      <c r="A21" s="151">
        <v>1980</v>
      </c>
      <c r="B21" s="134">
        <v>282.0041860465117</v>
      </c>
    </row>
    <row r="22" spans="1:2" ht="12">
      <c r="A22" s="151">
        <v>1981</v>
      </c>
      <c r="B22" s="134">
        <v>266.50813953488375</v>
      </c>
    </row>
    <row r="23" spans="1:2" ht="12">
      <c r="A23" s="151">
        <v>1982</v>
      </c>
      <c r="B23" s="134">
        <v>315.5281395348838</v>
      </c>
    </row>
    <row r="24" spans="1:2" ht="12">
      <c r="A24" s="151">
        <v>1983</v>
      </c>
      <c r="B24" s="134">
        <v>338.6772093023256</v>
      </c>
    </row>
    <row r="25" spans="1:2" ht="12">
      <c r="A25" s="151">
        <v>1984</v>
      </c>
      <c r="B25" s="134">
        <v>327.58651162790704</v>
      </c>
    </row>
    <row r="26" spans="1:2" ht="12">
      <c r="A26" s="151">
        <v>1985</v>
      </c>
      <c r="B26" s="134">
        <v>287.1827906976744</v>
      </c>
    </row>
    <row r="27" spans="1:2" ht="12">
      <c r="A27" s="151">
        <v>1986</v>
      </c>
      <c r="B27" s="134">
        <v>296.9744186046512</v>
      </c>
    </row>
    <row r="28" spans="1:2" ht="12">
      <c r="A28" s="151">
        <v>1987</v>
      </c>
      <c r="B28" s="134">
        <v>255.40860465116282</v>
      </c>
    </row>
    <row r="29" spans="1:2" ht="12">
      <c r="A29" s="151">
        <v>1988</v>
      </c>
      <c r="B29" s="134">
        <v>228.38441860465116</v>
      </c>
    </row>
    <row r="30" spans="1:2" ht="12">
      <c r="A30" s="151">
        <v>1989</v>
      </c>
      <c r="B30" s="134">
        <v>274.72232558139535</v>
      </c>
    </row>
    <row r="31" spans="1:2" ht="12">
      <c r="A31" s="151">
        <v>1990</v>
      </c>
      <c r="B31" s="134">
        <v>295.8255813953489</v>
      </c>
    </row>
    <row r="32" spans="1:2" ht="12">
      <c r="A32" s="151">
        <v>1991</v>
      </c>
      <c r="B32" s="134">
        <v>291.9151162790698</v>
      </c>
    </row>
    <row r="33" spans="1:2" ht="12">
      <c r="A33" s="151">
        <v>1992</v>
      </c>
      <c r="B33" s="134">
        <v>255.64279069767446</v>
      </c>
    </row>
    <row r="34" spans="1:2" ht="12">
      <c r="A34" s="151">
        <v>1993</v>
      </c>
      <c r="B34" s="134">
        <v>283.3253488372093</v>
      </c>
    </row>
    <row r="35" spans="1:2" ht="12">
      <c r="A35" s="151">
        <v>1994</v>
      </c>
      <c r="B35" s="134">
        <v>262.7523255813954</v>
      </c>
    </row>
    <row r="36" spans="1:2" ht="12">
      <c r="A36" s="151">
        <v>1995</v>
      </c>
      <c r="B36" s="134">
        <v>313.97279069767444</v>
      </c>
    </row>
    <row r="37" spans="1:2" ht="12">
      <c r="A37" s="151">
        <v>1996</v>
      </c>
      <c r="B37" s="134">
        <v>350.66930232558144</v>
      </c>
    </row>
    <row r="38" spans="1:2" ht="12">
      <c r="A38" s="151">
        <v>1997</v>
      </c>
      <c r="B38" s="134">
        <v>360.05441860465123</v>
      </c>
    </row>
    <row r="39" spans="1:2" ht="12">
      <c r="A39" s="151">
        <v>1998</v>
      </c>
      <c r="B39" s="134">
        <v>326.60116279069774</v>
      </c>
    </row>
    <row r="40" spans="1:2" ht="12">
      <c r="A40" s="151">
        <v>1999</v>
      </c>
      <c r="B40" s="134">
        <v>322.76581395348836</v>
      </c>
    </row>
    <row r="41" spans="1:2" ht="12">
      <c r="A41" s="151">
        <v>2000</v>
      </c>
      <c r="B41" s="134">
        <v>278.3544186046512</v>
      </c>
    </row>
    <row r="42" spans="1:2" ht="12">
      <c r="A42" s="151">
        <v>2001</v>
      </c>
      <c r="B42" s="134">
        <v>219.1539534883721</v>
      </c>
    </row>
    <row r="43" spans="1:2" ht="12">
      <c r="A43" s="151">
        <v>2002</v>
      </c>
      <c r="B43" s="134">
        <v>266.99860465116285</v>
      </c>
    </row>
    <row r="44" spans="1:2" ht="12">
      <c r="A44" s="151">
        <v>2003</v>
      </c>
      <c r="B44" s="134">
        <v>278.593023255814</v>
      </c>
    </row>
    <row r="45" spans="1:2" ht="12">
      <c r="A45" s="151">
        <v>2004</v>
      </c>
      <c r="B45" s="134">
        <v>271.13</v>
      </c>
    </row>
    <row r="46" spans="1:2" ht="12">
      <c r="A46" s="151">
        <v>2005</v>
      </c>
      <c r="B46" s="134">
        <v>273.05209302325585</v>
      </c>
    </row>
    <row r="47" spans="1:2" ht="12">
      <c r="A47" s="154">
        <v>2006</v>
      </c>
      <c r="B47" s="155">
        <v>291.21697674418607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8.8515625" defaultRowHeight="12.75"/>
  <cols>
    <col min="1" max="1" width="4.8515625" style="3" customWidth="1"/>
    <col min="2" max="2" width="2.421875" style="3" customWidth="1"/>
    <col min="3" max="3" width="21.140625" style="43" customWidth="1"/>
  </cols>
  <sheetData>
    <row r="1" spans="1:2" ht="12">
      <c r="A1" s="42" t="s">
        <v>17</v>
      </c>
      <c r="B1" s="42"/>
    </row>
    <row r="3" spans="1:3" s="46" customFormat="1" ht="12">
      <c r="A3" s="4" t="s">
        <v>71</v>
      </c>
      <c r="B3" s="4"/>
      <c r="C3" s="44" t="s">
        <v>86</v>
      </c>
    </row>
    <row r="4" spans="1:3" s="46" customFormat="1" ht="12">
      <c r="A4" s="5"/>
      <c r="B4" s="5"/>
      <c r="C4" s="47" t="s">
        <v>85</v>
      </c>
    </row>
    <row r="5" ht="12">
      <c r="C5" s="48"/>
    </row>
    <row r="6" spans="1:3" ht="12">
      <c r="A6" s="3">
        <v>1975</v>
      </c>
      <c r="C6" s="49">
        <v>146.87966035600002</v>
      </c>
    </row>
    <row r="7" spans="1:3" ht="12">
      <c r="A7" s="3">
        <f>A6+1</f>
        <v>1976</v>
      </c>
      <c r="C7" s="43">
        <v>175.410241864</v>
      </c>
    </row>
    <row r="8" spans="1:3" ht="12">
      <c r="A8" s="3">
        <f aca="true" t="shared" si="0" ref="A8:A32">A7+1</f>
        <v>1977</v>
      </c>
      <c r="C8" s="43">
        <v>388.33291497000005</v>
      </c>
    </row>
    <row r="9" spans="1:3" ht="12">
      <c r="A9" s="3">
        <f t="shared" si="0"/>
        <v>1978</v>
      </c>
      <c r="C9" s="43">
        <v>668.091116979</v>
      </c>
    </row>
    <row r="10" spans="1:3" ht="12">
      <c r="A10" s="3">
        <f t="shared" si="0"/>
        <v>1979</v>
      </c>
      <c r="C10" s="43">
        <v>933.3198561830001</v>
      </c>
    </row>
    <row r="11" spans="1:3" ht="12">
      <c r="A11" s="3">
        <f t="shared" si="0"/>
        <v>1980</v>
      </c>
      <c r="C11" s="43">
        <v>1153.9035187680001</v>
      </c>
    </row>
    <row r="12" spans="1:3" ht="12">
      <c r="A12" s="3">
        <f t="shared" si="0"/>
        <v>1981</v>
      </c>
      <c r="C12" s="43">
        <v>1314.784297827</v>
      </c>
    </row>
    <row r="13" spans="1:3" ht="12">
      <c r="A13" s="3">
        <f t="shared" si="0"/>
        <v>1982</v>
      </c>
      <c r="C13" s="43">
        <v>1888.565992599</v>
      </c>
    </row>
    <row r="14" spans="1:3" ht="12">
      <c r="A14" s="3">
        <f t="shared" si="0"/>
        <v>1983</v>
      </c>
      <c r="C14" s="43">
        <v>2451.51663328</v>
      </c>
    </row>
    <row r="15" spans="1:3" ht="12">
      <c r="A15" s="3">
        <f t="shared" si="0"/>
        <v>1984</v>
      </c>
      <c r="C15" s="43">
        <v>3402.5360168800003</v>
      </c>
    </row>
    <row r="16" spans="1:3" ht="12">
      <c r="A16" s="3">
        <f t="shared" si="0"/>
        <v>1985</v>
      </c>
      <c r="C16" s="43">
        <v>3732.486908579</v>
      </c>
    </row>
    <row r="17" spans="1:3" ht="12">
      <c r="A17" s="3">
        <f t="shared" si="0"/>
        <v>1986</v>
      </c>
      <c r="C17" s="43">
        <v>3485.2218688430003</v>
      </c>
    </row>
    <row r="18" spans="1:3" ht="12">
      <c r="A18" s="3">
        <f t="shared" si="0"/>
        <v>1987</v>
      </c>
      <c r="C18" s="43">
        <v>3856.6477725490004</v>
      </c>
    </row>
    <row r="19" spans="1:3" ht="12">
      <c r="A19" s="3">
        <f t="shared" si="0"/>
        <v>1988</v>
      </c>
      <c r="C19" s="43">
        <v>3936.6919040020002</v>
      </c>
    </row>
    <row r="20" spans="1:3" ht="12">
      <c r="A20" s="3">
        <f t="shared" si="0"/>
        <v>1989</v>
      </c>
      <c r="C20" s="43">
        <v>4013.037626741</v>
      </c>
    </row>
    <row r="21" spans="1:3" ht="12">
      <c r="A21" s="3">
        <f t="shared" si="0"/>
        <v>1990</v>
      </c>
      <c r="C21" s="43">
        <v>4018.5852398120005</v>
      </c>
    </row>
    <row r="22" spans="1:3" ht="12">
      <c r="A22" s="3">
        <f t="shared" si="0"/>
        <v>1991</v>
      </c>
      <c r="C22" s="43">
        <v>4325.288991023001</v>
      </c>
    </row>
    <row r="23" spans="1:3" ht="12">
      <c r="A23" s="3">
        <f t="shared" si="0"/>
        <v>1992</v>
      </c>
      <c r="C23" s="43">
        <v>4196.1088580840005</v>
      </c>
    </row>
    <row r="24" spans="1:3" ht="12">
      <c r="A24" s="3">
        <f t="shared" si="0"/>
        <v>1993</v>
      </c>
      <c r="C24" s="43">
        <v>4200.599782951001</v>
      </c>
    </row>
    <row r="25" spans="1:3" ht="12">
      <c r="A25" s="3">
        <f t="shared" si="0"/>
        <v>1994</v>
      </c>
      <c r="C25" s="43">
        <v>4458.1675326760005</v>
      </c>
    </row>
    <row r="26" spans="1:3" ht="12">
      <c r="A26" s="3">
        <f t="shared" si="0"/>
        <v>1995</v>
      </c>
      <c r="C26" s="43">
        <v>4774.645649774</v>
      </c>
    </row>
    <row r="27" spans="1:3" ht="12">
      <c r="A27" s="3">
        <f t="shared" si="0"/>
        <v>1996</v>
      </c>
      <c r="C27" s="43">
        <v>4953.754300352</v>
      </c>
    </row>
    <row r="28" spans="1:3" ht="12">
      <c r="A28" s="3">
        <f t="shared" si="0"/>
        <v>1997</v>
      </c>
      <c r="C28" s="43">
        <v>5420.017970367</v>
      </c>
    </row>
    <row r="29" spans="1:3" ht="12">
      <c r="A29" s="3">
        <f t="shared" si="0"/>
        <v>1998</v>
      </c>
      <c r="C29" s="43">
        <v>5073.160067404</v>
      </c>
    </row>
    <row r="30" spans="1:3" ht="12">
      <c r="A30" s="3">
        <f t="shared" si="0"/>
        <v>1999</v>
      </c>
      <c r="C30" s="43">
        <v>4945.30079472</v>
      </c>
    </row>
    <row r="31" spans="1:3" ht="12">
      <c r="A31" s="3">
        <f t="shared" si="0"/>
        <v>2000</v>
      </c>
      <c r="C31" s="43">
        <v>4561.194632566</v>
      </c>
    </row>
    <row r="32" spans="1:3" ht="12">
      <c r="A32" s="3">
        <f t="shared" si="0"/>
        <v>2001</v>
      </c>
      <c r="C32" s="43">
        <v>4926.544579099001</v>
      </c>
    </row>
    <row r="33" spans="1:3" ht="12">
      <c r="A33" s="3">
        <f>A32+1</f>
        <v>2002</v>
      </c>
      <c r="C33" s="43">
        <v>5420.282142418</v>
      </c>
    </row>
    <row r="34" spans="1:3" ht="12">
      <c r="A34" s="3">
        <f>A33+1</f>
        <v>2003</v>
      </c>
      <c r="C34" s="43">
        <v>6462.440883613001</v>
      </c>
    </row>
    <row r="35" spans="1:3" ht="12">
      <c r="A35" s="3">
        <f>A34+1</f>
        <v>2004</v>
      </c>
      <c r="C35" s="43">
        <v>7511.732270185001</v>
      </c>
    </row>
    <row r="36" spans="1:3" ht="12">
      <c r="A36" s="3">
        <f>A35+1</f>
        <v>2005</v>
      </c>
      <c r="C36" s="21">
        <v>8277.302873983</v>
      </c>
    </row>
    <row r="37" spans="1:3" ht="12">
      <c r="A37" s="3">
        <v>2006</v>
      </c>
      <c r="C37" s="51">
        <v>10488.951284955001</v>
      </c>
    </row>
    <row r="38" spans="1:3" s="46" customFormat="1" ht="12">
      <c r="A38" s="52">
        <v>2007</v>
      </c>
      <c r="B38" s="52" t="s">
        <v>128</v>
      </c>
      <c r="C38" s="53">
        <v>13138.861128536</v>
      </c>
    </row>
    <row r="39" spans="1:3" s="46" customFormat="1" ht="12">
      <c r="A39" s="148"/>
      <c r="B39" s="148"/>
      <c r="C39" s="51"/>
    </row>
    <row r="40" spans="1:3" s="46" customFormat="1" ht="12">
      <c r="A40" s="148" t="s">
        <v>129</v>
      </c>
      <c r="B40" s="148"/>
      <c r="C40" s="51"/>
    </row>
    <row r="41" spans="1:3" s="46" customFormat="1" ht="12">
      <c r="A41" s="148"/>
      <c r="B41" s="148"/>
      <c r="C41" s="51"/>
    </row>
    <row r="42" spans="1:9" ht="28.5" customHeight="1">
      <c r="A42" s="241" t="s">
        <v>34</v>
      </c>
      <c r="B42" s="241"/>
      <c r="C42" s="241"/>
      <c r="D42" s="241"/>
      <c r="E42" s="241"/>
      <c r="F42" s="241"/>
      <c r="G42" s="241"/>
      <c r="H42" s="241"/>
      <c r="I42" s="241"/>
    </row>
    <row r="44" spans="1:9" ht="12.75" customHeight="1">
      <c r="A44" s="241" t="s">
        <v>55</v>
      </c>
      <c r="B44" s="241"/>
      <c r="C44" s="241"/>
      <c r="D44" s="241"/>
      <c r="E44" s="241"/>
      <c r="F44" s="241"/>
      <c r="G44" s="241"/>
      <c r="H44" s="241"/>
      <c r="I44" s="241"/>
    </row>
    <row r="45" spans="1:9" ht="12">
      <c r="A45" s="241"/>
      <c r="B45" s="241"/>
      <c r="C45" s="241"/>
      <c r="D45" s="241"/>
      <c r="E45" s="241"/>
      <c r="F45" s="241"/>
      <c r="G45" s="241"/>
      <c r="H45" s="241"/>
      <c r="I45" s="241"/>
    </row>
    <row r="46" spans="1:9" ht="12">
      <c r="A46" s="241"/>
      <c r="B46" s="241"/>
      <c r="C46" s="241"/>
      <c r="D46" s="241"/>
      <c r="E46" s="241"/>
      <c r="F46" s="241"/>
      <c r="G46" s="241"/>
      <c r="H46" s="241"/>
      <c r="I46" s="241"/>
    </row>
    <row r="48" spans="1:2" ht="12">
      <c r="A48" s="194" t="s">
        <v>125</v>
      </c>
      <c r="B48" s="194"/>
    </row>
  </sheetData>
  <mergeCells count="2">
    <mergeCell ref="A42:I42"/>
    <mergeCell ref="A44:I46"/>
  </mergeCells>
  <hyperlinks>
    <hyperlink ref="A4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28125" style="0" customWidth="1"/>
    <col min="3" max="3" width="21.00390625" style="0" customWidth="1"/>
  </cols>
  <sheetData>
    <row r="1" spans="1:2" ht="12">
      <c r="A1" s="1" t="s">
        <v>18</v>
      </c>
      <c r="B1" s="1"/>
    </row>
    <row r="3" spans="1:3" ht="12">
      <c r="A3" s="4" t="s">
        <v>71</v>
      </c>
      <c r="B3" s="4"/>
      <c r="C3" s="54" t="s">
        <v>86</v>
      </c>
    </row>
    <row r="4" spans="1:3" ht="12">
      <c r="A4" s="3"/>
      <c r="B4" s="3"/>
      <c r="C4" s="87" t="s">
        <v>85</v>
      </c>
    </row>
    <row r="5" spans="1:2" ht="12">
      <c r="A5" s="3"/>
      <c r="B5" s="3"/>
    </row>
    <row r="6" spans="1:3" ht="12">
      <c r="A6" s="3">
        <v>1978</v>
      </c>
      <c r="B6" s="3"/>
      <c r="C6" s="43">
        <v>10.038536</v>
      </c>
    </row>
    <row r="7" spans="1:3" ht="12">
      <c r="A7" s="3">
        <v>1979</v>
      </c>
      <c r="B7" s="3"/>
      <c r="C7" s="43">
        <v>39.625800000000005</v>
      </c>
    </row>
    <row r="8" spans="1:3" ht="12">
      <c r="A8" s="3">
        <v>1980</v>
      </c>
      <c r="B8" s="3"/>
      <c r="C8" s="43">
        <v>174.881864</v>
      </c>
    </row>
    <row r="9" spans="1:3" ht="12">
      <c r="A9" s="3">
        <v>1981</v>
      </c>
      <c r="B9" s="3"/>
      <c r="C9" s="43">
        <v>215.036008</v>
      </c>
    </row>
    <row r="10" spans="1:3" ht="12">
      <c r="A10" s="3">
        <v>1982</v>
      </c>
      <c r="B10" s="3"/>
      <c r="C10" s="43">
        <v>350.02790000000005</v>
      </c>
    </row>
    <row r="11" spans="1:3" ht="12">
      <c r="A11" s="3">
        <v>1983</v>
      </c>
      <c r="B11" s="3"/>
      <c r="C11" s="43">
        <v>374.860068</v>
      </c>
    </row>
    <row r="12" spans="1:3" ht="12">
      <c r="A12" s="3">
        <v>1984</v>
      </c>
      <c r="B12" s="3"/>
      <c r="C12" s="43">
        <v>430.072016</v>
      </c>
    </row>
    <row r="13" spans="1:3" ht="12">
      <c r="A13" s="3">
        <v>1985</v>
      </c>
      <c r="B13" s="3"/>
      <c r="C13" s="43">
        <v>609.973148</v>
      </c>
    </row>
    <row r="14" spans="1:3" ht="12">
      <c r="A14" s="3">
        <v>1986</v>
      </c>
      <c r="B14" s="3"/>
      <c r="C14" s="43">
        <v>709.8301640000001</v>
      </c>
    </row>
    <row r="15" spans="1:3" ht="12">
      <c r="A15" s="3">
        <v>1987</v>
      </c>
      <c r="B15" s="3"/>
      <c r="C15" s="43">
        <v>830.0284240000001</v>
      </c>
    </row>
    <row r="16" spans="1:3" ht="12">
      <c r="A16" s="3">
        <v>1988</v>
      </c>
      <c r="B16" s="3"/>
      <c r="C16" s="43">
        <v>844.8220560000001</v>
      </c>
    </row>
    <row r="17" spans="1:3" ht="12">
      <c r="A17" s="3">
        <v>1989</v>
      </c>
      <c r="B17" s="3"/>
      <c r="C17" s="43">
        <v>869.918396</v>
      </c>
    </row>
    <row r="18" spans="1:3" ht="12">
      <c r="A18" s="3">
        <v>1990</v>
      </c>
      <c r="B18" s="3"/>
      <c r="C18" s="43">
        <v>900.0340040000001</v>
      </c>
    </row>
    <row r="19" spans="1:3" ht="12">
      <c r="A19" s="3">
        <v>1991</v>
      </c>
      <c r="B19" s="3"/>
      <c r="C19" s="43">
        <v>949.9625120000001</v>
      </c>
    </row>
    <row r="20" spans="1:3" ht="12">
      <c r="A20" s="3">
        <v>1992</v>
      </c>
      <c r="B20" s="3"/>
      <c r="C20" s="43">
        <v>1100.012208</v>
      </c>
    </row>
    <row r="21" spans="1:3" ht="12">
      <c r="A21" s="3">
        <v>1993</v>
      </c>
      <c r="B21" s="3"/>
      <c r="C21" s="43">
        <v>1199.869224</v>
      </c>
    </row>
    <row r="22" spans="1:3" ht="12">
      <c r="A22" s="3">
        <v>1994</v>
      </c>
      <c r="B22" s="3"/>
      <c r="C22" s="43">
        <v>1349.91892</v>
      </c>
    </row>
    <row r="23" spans="1:3" ht="12">
      <c r="A23" s="3">
        <v>1995</v>
      </c>
      <c r="B23" s="3"/>
      <c r="C23" s="43">
        <v>1399.847428</v>
      </c>
    </row>
    <row r="24" spans="1:3" ht="12">
      <c r="A24" s="3">
        <v>1996</v>
      </c>
      <c r="B24" s="3"/>
      <c r="C24" s="43">
        <v>1100.012208</v>
      </c>
    </row>
    <row r="25" spans="1:3" ht="12">
      <c r="A25" s="3">
        <v>1997</v>
      </c>
      <c r="B25" s="3"/>
      <c r="C25" s="43">
        <v>1299.990412</v>
      </c>
    </row>
    <row r="26" spans="1:3" ht="12">
      <c r="A26" s="3">
        <v>1998</v>
      </c>
      <c r="B26" s="3"/>
      <c r="C26" s="43">
        <v>1387.1671720000002</v>
      </c>
    </row>
    <row r="27" spans="1:3" ht="12">
      <c r="A27" s="3">
        <v>1999</v>
      </c>
      <c r="B27" s="3"/>
      <c r="C27" s="43">
        <v>1471.966384</v>
      </c>
    </row>
    <row r="28" spans="1:3" ht="12">
      <c r="A28" s="3">
        <v>2000</v>
      </c>
      <c r="B28" s="3"/>
      <c r="C28" s="43">
        <v>1630.205412</v>
      </c>
    </row>
    <row r="29" spans="1:3" ht="12">
      <c r="A29" s="3">
        <v>2001</v>
      </c>
      <c r="B29" s="3"/>
      <c r="C29" s="43">
        <v>1765.725648</v>
      </c>
    </row>
    <row r="30" spans="1:3" ht="12">
      <c r="A30" s="3">
        <v>2002</v>
      </c>
      <c r="B30" s="3"/>
      <c r="C30" s="43">
        <v>2153.265972</v>
      </c>
    </row>
    <row r="31" spans="1:3" ht="12">
      <c r="A31" s="3">
        <v>2003</v>
      </c>
      <c r="B31" s="3"/>
      <c r="C31" s="43">
        <v>2804.714124</v>
      </c>
    </row>
    <row r="32" spans="1:3" ht="12">
      <c r="A32" s="3">
        <v>2004</v>
      </c>
      <c r="B32" s="3"/>
      <c r="C32" s="43">
        <v>3409.4038320000004</v>
      </c>
    </row>
    <row r="33" spans="1:3" ht="12">
      <c r="A33" s="3">
        <v>2005</v>
      </c>
      <c r="B33" s="3"/>
      <c r="C33" s="43">
        <v>3897.85786</v>
      </c>
    </row>
    <row r="34" spans="1:3" ht="12">
      <c r="A34" s="3">
        <v>2006</v>
      </c>
      <c r="B34" s="3"/>
      <c r="C34" s="43">
        <v>4860.7648</v>
      </c>
    </row>
    <row r="35" spans="1:3" ht="12">
      <c r="A35" s="4">
        <v>2007</v>
      </c>
      <c r="B35" s="4" t="s">
        <v>128</v>
      </c>
      <c r="C35" s="53">
        <v>6498.631200000001</v>
      </c>
    </row>
    <row r="37" ht="12">
      <c r="A37" t="s">
        <v>129</v>
      </c>
    </row>
    <row r="39" spans="1:9" ht="12">
      <c r="A39" s="243" t="s">
        <v>35</v>
      </c>
      <c r="B39" s="243"/>
      <c r="C39" s="243"/>
      <c r="D39" s="243"/>
      <c r="E39" s="243"/>
      <c r="F39" s="243"/>
      <c r="G39" s="243"/>
      <c r="H39" s="243"/>
      <c r="I39" s="243"/>
    </row>
    <row r="40" spans="1:9" ht="12">
      <c r="A40" s="243"/>
      <c r="B40" s="243"/>
      <c r="C40" s="243"/>
      <c r="D40" s="243"/>
      <c r="E40" s="243"/>
      <c r="F40" s="243"/>
      <c r="G40" s="243"/>
      <c r="H40" s="243"/>
      <c r="I40" s="243"/>
    </row>
    <row r="42" spans="1:9" ht="12.75" customHeight="1">
      <c r="A42" s="241" t="s">
        <v>55</v>
      </c>
      <c r="B42" s="241"/>
      <c r="C42" s="241"/>
      <c r="D42" s="241"/>
      <c r="E42" s="241"/>
      <c r="F42" s="241"/>
      <c r="G42" s="241"/>
      <c r="H42" s="241"/>
      <c r="I42" s="241"/>
    </row>
    <row r="43" spans="1:9" ht="12">
      <c r="A43" s="241"/>
      <c r="B43" s="241"/>
      <c r="C43" s="241"/>
      <c r="D43" s="241"/>
      <c r="E43" s="241"/>
      <c r="F43" s="241"/>
      <c r="G43" s="241"/>
      <c r="H43" s="241"/>
      <c r="I43" s="241"/>
    </row>
    <row r="44" spans="1:9" ht="12">
      <c r="A44" s="241"/>
      <c r="B44" s="241"/>
      <c r="C44" s="241"/>
      <c r="D44" s="241"/>
      <c r="E44" s="241"/>
      <c r="F44" s="241"/>
      <c r="G44" s="241"/>
      <c r="H44" s="241"/>
      <c r="I44" s="241"/>
    </row>
    <row r="46" spans="1:2" ht="12">
      <c r="A46" s="194" t="s">
        <v>125</v>
      </c>
      <c r="B46" s="194"/>
    </row>
  </sheetData>
  <mergeCells count="2">
    <mergeCell ref="A39:I40"/>
    <mergeCell ref="A42:I44"/>
  </mergeCells>
  <hyperlinks>
    <hyperlink ref="A4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8515625" defaultRowHeight="12.75"/>
  <cols>
    <col min="1" max="1" width="5.421875" style="3" customWidth="1"/>
    <col min="2" max="2" width="2.421875" style="3" customWidth="1"/>
    <col min="3" max="3" width="17.7109375" style="0" customWidth="1"/>
    <col min="5" max="5" width="19.8515625" style="0" customWidth="1"/>
  </cols>
  <sheetData>
    <row r="1" spans="1:2" ht="12">
      <c r="A1" s="42" t="s">
        <v>19</v>
      </c>
      <c r="B1" s="42"/>
    </row>
    <row r="3" spans="1:3" s="46" customFormat="1" ht="12">
      <c r="A3" s="4" t="s">
        <v>71</v>
      </c>
      <c r="B3" s="4"/>
      <c r="C3" s="55" t="s">
        <v>86</v>
      </c>
    </row>
    <row r="4" spans="1:3" s="46" customFormat="1" ht="12">
      <c r="A4" s="5"/>
      <c r="B4" s="5"/>
      <c r="C4" s="47" t="s">
        <v>85</v>
      </c>
    </row>
    <row r="5" ht="12">
      <c r="C5" s="46"/>
    </row>
    <row r="6" spans="1:3" ht="12">
      <c r="A6" s="3">
        <v>1991</v>
      </c>
      <c r="C6" s="43">
        <v>2.9058925610000004</v>
      </c>
    </row>
    <row r="7" spans="1:3" ht="12">
      <c r="A7" s="3">
        <f aca="true" t="shared" si="0" ref="A7:A20">A6+1</f>
        <v>1992</v>
      </c>
      <c r="C7" s="43">
        <v>23.247140488000003</v>
      </c>
    </row>
    <row r="8" spans="1:3" ht="12">
      <c r="A8" s="3">
        <f t="shared" si="0"/>
        <v>1993</v>
      </c>
      <c r="C8" s="43">
        <v>37.776603293</v>
      </c>
    </row>
    <row r="9" spans="1:3" ht="12">
      <c r="A9" s="3">
        <f t="shared" si="0"/>
        <v>1994</v>
      </c>
      <c r="C9" s="43">
        <v>74.76069043300001</v>
      </c>
    </row>
    <row r="10" spans="1:3" ht="12">
      <c r="A10" s="3">
        <f t="shared" si="0"/>
        <v>1995</v>
      </c>
      <c r="C10" s="43">
        <v>107.78219680800001</v>
      </c>
    </row>
    <row r="11" spans="1:3" ht="12">
      <c r="A11" s="3">
        <f t="shared" si="0"/>
        <v>1996</v>
      </c>
      <c r="C11" s="43">
        <v>144.23793984600002</v>
      </c>
    </row>
    <row r="12" spans="1:3" ht="12">
      <c r="A12" s="3">
        <f t="shared" si="0"/>
        <v>1997</v>
      </c>
      <c r="C12" s="43">
        <v>150.57806907</v>
      </c>
    </row>
    <row r="13" spans="1:3" ht="12">
      <c r="A13" s="3">
        <f t="shared" si="0"/>
        <v>1998</v>
      </c>
      <c r="C13" s="43">
        <v>155.06899393700002</v>
      </c>
    </row>
    <row r="14" spans="1:3" ht="12">
      <c r="A14" s="3">
        <f t="shared" si="0"/>
        <v>1999</v>
      </c>
      <c r="C14" s="43">
        <v>189.939704669</v>
      </c>
    </row>
    <row r="15" spans="1:3" ht="12">
      <c r="A15" s="3">
        <f t="shared" si="0"/>
        <v>2000</v>
      </c>
      <c r="C15" s="43">
        <v>216.45476657952224</v>
      </c>
    </row>
    <row r="16" spans="1:3" ht="12">
      <c r="A16" s="3">
        <f t="shared" si="0"/>
        <v>2001</v>
      </c>
      <c r="C16" s="43">
        <v>254.26769231952105</v>
      </c>
    </row>
    <row r="17" spans="1:3" ht="12">
      <c r="A17" s="3">
        <f t="shared" si="0"/>
        <v>2002</v>
      </c>
      <c r="C17" s="43">
        <v>349.5476435694751</v>
      </c>
    </row>
    <row r="18" spans="1:3" ht="12">
      <c r="A18" s="3">
        <f t="shared" si="0"/>
        <v>2003</v>
      </c>
      <c r="C18" s="43">
        <v>487.90775085320143</v>
      </c>
    </row>
    <row r="19" spans="1:3" ht="12">
      <c r="A19" s="3">
        <f t="shared" si="0"/>
        <v>2004</v>
      </c>
      <c r="C19" s="43">
        <v>593.3964505700629</v>
      </c>
    </row>
    <row r="20" spans="1:3" ht="12">
      <c r="A20" s="3">
        <f t="shared" si="0"/>
        <v>2005</v>
      </c>
      <c r="C20" s="43">
        <v>902.4888475830684</v>
      </c>
    </row>
    <row r="21" spans="1:3" ht="12">
      <c r="A21" s="3">
        <v>2006</v>
      </c>
      <c r="C21" s="43">
        <v>1625.8588436725151</v>
      </c>
    </row>
    <row r="22" spans="1:3" ht="12">
      <c r="A22" s="4">
        <v>2007</v>
      </c>
      <c r="B22" s="4" t="s">
        <v>128</v>
      </c>
      <c r="C22" s="53">
        <v>2372.7452548721494</v>
      </c>
    </row>
    <row r="23" spans="1:3" ht="12">
      <c r="A23" s="5"/>
      <c r="B23" s="5"/>
      <c r="C23" s="51"/>
    </row>
    <row r="24" spans="1:3" ht="12">
      <c r="A24" s="5" t="s">
        <v>129</v>
      </c>
      <c r="B24" s="5"/>
      <c r="C24" s="51"/>
    </row>
    <row r="25" s="46" customFormat="1" ht="12">
      <c r="C25" s="147"/>
    </row>
    <row r="26" spans="1:8" ht="66" customHeight="1">
      <c r="A26" s="241" t="s">
        <v>36</v>
      </c>
      <c r="B26" s="241"/>
      <c r="C26" s="241"/>
      <c r="D26" s="241"/>
      <c r="E26" s="241"/>
      <c r="F26" s="241"/>
      <c r="G26" s="241"/>
      <c r="H26" s="241"/>
    </row>
    <row r="28" spans="1:9" ht="12.75" customHeight="1">
      <c r="A28" s="241" t="s">
        <v>55</v>
      </c>
      <c r="B28" s="241"/>
      <c r="C28" s="241"/>
      <c r="D28" s="241"/>
      <c r="E28" s="241"/>
      <c r="F28" s="241"/>
      <c r="G28" s="241"/>
      <c r="H28" s="241"/>
      <c r="I28" s="136"/>
    </row>
    <row r="29" spans="1:9" ht="12">
      <c r="A29" s="241"/>
      <c r="B29" s="241"/>
      <c r="C29" s="241"/>
      <c r="D29" s="241"/>
      <c r="E29" s="241"/>
      <c r="F29" s="241"/>
      <c r="G29" s="241"/>
      <c r="H29" s="241"/>
      <c r="I29" s="136"/>
    </row>
    <row r="30" spans="1:9" ht="12">
      <c r="A30" s="241"/>
      <c r="B30" s="241"/>
      <c r="C30" s="241"/>
      <c r="D30" s="241"/>
      <c r="E30" s="241"/>
      <c r="F30" s="241"/>
      <c r="G30" s="241"/>
      <c r="H30" s="241"/>
      <c r="I30" s="136"/>
    </row>
    <row r="31" spans="1:8" ht="12">
      <c r="A31" s="136"/>
      <c r="B31" s="136"/>
      <c r="C31" s="136"/>
      <c r="D31" s="136"/>
      <c r="E31" s="136"/>
      <c r="F31" s="136"/>
      <c r="G31" s="136"/>
      <c r="H31" s="136"/>
    </row>
    <row r="32" spans="1:2" ht="12">
      <c r="A32" s="194" t="s">
        <v>125</v>
      </c>
      <c r="B32" s="194"/>
    </row>
  </sheetData>
  <mergeCells count="2">
    <mergeCell ref="A26:H26"/>
    <mergeCell ref="A28:H30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421875" style="0" customWidth="1"/>
    <col min="3" max="3" width="19.00390625" style="0" customWidth="1"/>
  </cols>
  <sheetData>
    <row r="1" spans="1:2" ht="12">
      <c r="A1" s="13" t="s">
        <v>20</v>
      </c>
      <c r="B1" s="13"/>
    </row>
    <row r="2" spans="1:2" ht="12">
      <c r="A2" s="3"/>
      <c r="B2" s="3"/>
    </row>
    <row r="3" spans="1:4" ht="12">
      <c r="A3" s="7" t="s">
        <v>71</v>
      </c>
      <c r="B3" s="7"/>
      <c r="C3" s="9" t="s">
        <v>72</v>
      </c>
      <c r="D3" s="15"/>
    </row>
    <row r="4" spans="1:3" ht="12">
      <c r="A4" s="144"/>
      <c r="B4" s="144"/>
      <c r="C4" s="130" t="s">
        <v>85</v>
      </c>
    </row>
    <row r="5" spans="1:2" ht="12">
      <c r="A5" s="144"/>
      <c r="B5" s="144"/>
    </row>
    <row r="6" spans="1:3" ht="12">
      <c r="A6" s="3">
        <v>2000</v>
      </c>
      <c r="B6" s="3"/>
      <c r="C6" s="43">
        <v>1.5852047556142668</v>
      </c>
    </row>
    <row r="7" spans="1:3" ht="12">
      <c r="A7" s="3">
        <v>2001</v>
      </c>
      <c r="B7" s="3"/>
      <c r="C7" s="43">
        <v>4.385733157199472</v>
      </c>
    </row>
    <row r="8" spans="1:3" ht="12">
      <c r="A8" s="3">
        <v>2002</v>
      </c>
      <c r="B8" s="3"/>
      <c r="C8" s="43">
        <v>13.21003963011889</v>
      </c>
    </row>
    <row r="9" spans="1:3" ht="12">
      <c r="A9" s="3">
        <v>2003</v>
      </c>
      <c r="B9" s="3"/>
      <c r="C9" s="43">
        <v>17.6221928665786</v>
      </c>
    </row>
    <row r="10" spans="1:3" ht="12">
      <c r="A10" s="3">
        <v>2004</v>
      </c>
      <c r="B10" s="3"/>
      <c r="C10" s="43">
        <v>21.928665785997357</v>
      </c>
    </row>
    <row r="11" spans="1:4" ht="12">
      <c r="A11" s="5">
        <v>2005</v>
      </c>
      <c r="B11" s="5"/>
      <c r="C11" s="51">
        <v>66.05019815059445</v>
      </c>
      <c r="D11" s="46"/>
    </row>
    <row r="12" spans="1:4" ht="12">
      <c r="A12" s="5">
        <v>2006</v>
      </c>
      <c r="B12" s="5"/>
      <c r="C12" s="51">
        <v>198.15059445178335</v>
      </c>
      <c r="D12" s="46"/>
    </row>
    <row r="13" spans="1:3" ht="12">
      <c r="A13" s="4">
        <v>2007</v>
      </c>
      <c r="B13" s="4" t="s">
        <v>128</v>
      </c>
      <c r="C13" s="53">
        <v>360.2346034724923</v>
      </c>
    </row>
    <row r="14" ht="12">
      <c r="C14" s="87"/>
    </row>
    <row r="15" spans="1:3" ht="12">
      <c r="A15" t="s">
        <v>46</v>
      </c>
      <c r="C15" s="87"/>
    </row>
    <row r="16" ht="12">
      <c r="C16" s="87"/>
    </row>
    <row r="17" spans="1:9" ht="12.75" customHeigh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</row>
    <row r="18" spans="1:9" ht="12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3:4" ht="12">
      <c r="C19" s="145"/>
      <c r="D19" s="145"/>
    </row>
    <row r="20" spans="1:9" ht="12">
      <c r="A20" s="241" t="s">
        <v>55</v>
      </c>
      <c r="B20" s="241"/>
      <c r="C20" s="241"/>
      <c r="D20" s="241"/>
      <c r="E20" s="241"/>
      <c r="F20" s="241"/>
      <c r="G20" s="241"/>
      <c r="H20" s="241"/>
      <c r="I20" s="241"/>
    </row>
    <row r="21" spans="1:9" ht="12">
      <c r="A21" s="241"/>
      <c r="B21" s="241"/>
      <c r="C21" s="241"/>
      <c r="D21" s="241"/>
      <c r="E21" s="241"/>
      <c r="F21" s="241"/>
      <c r="G21" s="241"/>
      <c r="H21" s="241"/>
      <c r="I21" s="241"/>
    </row>
    <row r="22" spans="1:9" ht="12">
      <c r="A22" s="241"/>
      <c r="B22" s="241"/>
      <c r="C22" s="241"/>
      <c r="D22" s="241"/>
      <c r="E22" s="241"/>
      <c r="F22" s="241"/>
      <c r="G22" s="241"/>
      <c r="H22" s="241"/>
      <c r="I22" s="241"/>
    </row>
    <row r="24" spans="1:2" ht="12">
      <c r="A24" s="194" t="s">
        <v>125</v>
      </c>
      <c r="B24" s="194"/>
    </row>
  </sheetData>
  <mergeCells count="2">
    <mergeCell ref="A20:I22"/>
    <mergeCell ref="A17:I18"/>
  </mergeCells>
  <hyperlinks>
    <hyperlink ref="A24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2.7109375" style="0" customWidth="1"/>
  </cols>
  <sheetData>
    <row r="1" ht="12">
      <c r="A1" s="1" t="s">
        <v>111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135">
        <v>597.6491156960936</v>
      </c>
    </row>
    <row r="7" spans="1:2" ht="12">
      <c r="A7" s="3">
        <v>1966</v>
      </c>
      <c r="B7" s="135">
        <v>650.7287960083146</v>
      </c>
    </row>
    <row r="8" spans="1:2" ht="12">
      <c r="A8" s="3">
        <v>1967</v>
      </c>
      <c r="B8" s="135">
        <v>697.8113933138691</v>
      </c>
    </row>
    <row r="9" spans="1:2" ht="12">
      <c r="A9" s="3">
        <v>1968</v>
      </c>
      <c r="B9" s="135">
        <v>759.7198570944232</v>
      </c>
    </row>
    <row r="10" spans="1:2" ht="12">
      <c r="A10" s="3">
        <v>1969</v>
      </c>
      <c r="B10" s="135">
        <v>835.8738348255326</v>
      </c>
    </row>
    <row r="11" spans="1:2" ht="12">
      <c r="A11" s="3">
        <v>1970</v>
      </c>
      <c r="B11" s="135">
        <v>908.8887613416425</v>
      </c>
    </row>
    <row r="12" spans="1:2" ht="12">
      <c r="A12" s="3">
        <v>1971</v>
      </c>
      <c r="B12" s="135">
        <v>970.6422756405306</v>
      </c>
    </row>
    <row r="13" spans="1:2" ht="12">
      <c r="A13" s="3">
        <v>1972</v>
      </c>
      <c r="B13" s="135">
        <v>1016.0949785699747</v>
      </c>
    </row>
    <row r="14" spans="1:2" ht="12">
      <c r="A14" s="3">
        <v>1973</v>
      </c>
      <c r="B14" s="135">
        <v>1063.2868574133083</v>
      </c>
    </row>
    <row r="15" spans="1:2" ht="12">
      <c r="A15" s="3">
        <v>1974</v>
      </c>
      <c r="B15" s="135">
        <v>1086.5021880466425</v>
      </c>
    </row>
    <row r="16" spans="1:2" ht="12">
      <c r="A16" s="3">
        <v>1975</v>
      </c>
      <c r="B16" s="135">
        <v>1081.5921442644224</v>
      </c>
    </row>
    <row r="17" spans="1:2" ht="12">
      <c r="A17" s="3">
        <v>1976</v>
      </c>
      <c r="B17" s="135">
        <v>1143.012375980533</v>
      </c>
    </row>
    <row r="18" spans="1:2" ht="12">
      <c r="A18" s="3">
        <v>1977</v>
      </c>
      <c r="B18" s="135">
        <v>1176.7227514705335</v>
      </c>
    </row>
    <row r="19" spans="1:2" ht="12">
      <c r="A19" s="3">
        <v>1978</v>
      </c>
      <c r="B19" s="135">
        <v>1220.6855222222</v>
      </c>
    </row>
    <row r="20" spans="1:2" ht="12">
      <c r="A20" s="3">
        <v>1979</v>
      </c>
      <c r="B20" s="135">
        <v>1297.0854399121995</v>
      </c>
    </row>
    <row r="21" spans="1:2" ht="12">
      <c r="A21" s="3">
        <v>1980</v>
      </c>
      <c r="B21" s="135">
        <v>1311.0041552099774</v>
      </c>
    </row>
    <row r="22" spans="1:2" ht="12">
      <c r="A22" s="3">
        <v>1981</v>
      </c>
      <c r="B22" s="135">
        <v>1325.3541527422</v>
      </c>
    </row>
    <row r="23" spans="1:2" ht="12">
      <c r="A23" s="3">
        <v>1982</v>
      </c>
      <c r="B23" s="135">
        <v>1330.620155936091</v>
      </c>
    </row>
    <row r="24" spans="1:2" ht="12">
      <c r="A24" s="3">
        <v>1983</v>
      </c>
      <c r="B24" s="135">
        <v>1343.6710425605363</v>
      </c>
    </row>
    <row r="25" spans="1:2" ht="12">
      <c r="A25" s="3">
        <v>1984</v>
      </c>
      <c r="B25" s="135">
        <v>1458.971555088313</v>
      </c>
    </row>
    <row r="26" spans="1:2" ht="12">
      <c r="A26" s="3">
        <v>1985</v>
      </c>
      <c r="B26" s="135">
        <v>1504.5139758575363</v>
      </c>
    </row>
    <row r="27" spans="1:2" ht="12">
      <c r="A27" s="3">
        <v>1986</v>
      </c>
      <c r="B27" s="135">
        <v>1521.2039131884258</v>
      </c>
    </row>
    <row r="28" spans="1:2" ht="12">
      <c r="A28" s="3">
        <v>1987</v>
      </c>
      <c r="B28" s="135">
        <v>1595.3229875315358</v>
      </c>
    </row>
    <row r="29" spans="1:2" ht="12">
      <c r="A29" s="3">
        <v>1988</v>
      </c>
      <c r="B29" s="135">
        <v>1669.8499942293126</v>
      </c>
    </row>
    <row r="30" spans="1:2" ht="12">
      <c r="A30" s="3">
        <v>1989</v>
      </c>
      <c r="B30" s="135">
        <v>1749.1524423022006</v>
      </c>
    </row>
    <row r="31" spans="1:2" ht="12">
      <c r="A31" s="3">
        <v>1990</v>
      </c>
      <c r="B31" s="135">
        <v>1792.0879802122004</v>
      </c>
    </row>
    <row r="32" spans="1:2" ht="12">
      <c r="A32" s="3">
        <v>1991</v>
      </c>
      <c r="B32" s="135">
        <v>1827.3181524427553</v>
      </c>
    </row>
    <row r="33" spans="1:2" ht="12">
      <c r="A33" s="3">
        <v>1992</v>
      </c>
      <c r="B33" s="135">
        <v>1837.742936894977</v>
      </c>
    </row>
    <row r="34" spans="1:2" ht="12">
      <c r="A34" s="3">
        <v>1993</v>
      </c>
      <c r="B34" s="135">
        <v>1869.8997110083094</v>
      </c>
    </row>
    <row r="35" spans="1:2" ht="12">
      <c r="A35" s="3">
        <v>1994</v>
      </c>
      <c r="B35" s="135">
        <v>1875.310786938864</v>
      </c>
    </row>
    <row r="36" spans="1:2" ht="12">
      <c r="A36" s="3">
        <v>1995</v>
      </c>
      <c r="B36" s="135">
        <v>1938.5075653755302</v>
      </c>
    </row>
    <row r="37" spans="1:2" ht="12">
      <c r="A37" s="3">
        <v>1996</v>
      </c>
      <c r="B37" s="135">
        <v>2031.379889409419</v>
      </c>
    </row>
    <row r="38" spans="1:2" ht="12">
      <c r="A38" s="3">
        <v>1997</v>
      </c>
      <c r="B38" s="135">
        <v>2025.9244151399746</v>
      </c>
    </row>
    <row r="39" spans="1:2" ht="12">
      <c r="A39" s="3">
        <v>1998</v>
      </c>
      <c r="B39" s="135">
        <v>2059.367746604419</v>
      </c>
    </row>
    <row r="40" spans="1:2" ht="12">
      <c r="A40" s="3">
        <v>1999</v>
      </c>
      <c r="B40" s="135">
        <v>2103.9821428766413</v>
      </c>
    </row>
    <row r="41" spans="1:2" ht="12">
      <c r="A41" s="3">
        <v>2000</v>
      </c>
      <c r="B41" s="135">
        <v>2193.2326275805863</v>
      </c>
    </row>
    <row r="42" spans="1:2" ht="12">
      <c r="A42" s="3">
        <v>2001</v>
      </c>
      <c r="B42" s="135">
        <v>2214.084642257846</v>
      </c>
    </row>
    <row r="43" spans="1:2" ht="12">
      <c r="A43" s="3">
        <v>2002</v>
      </c>
      <c r="B43" s="135">
        <v>2286.296839151387</v>
      </c>
    </row>
    <row r="44" spans="1:2" ht="12">
      <c r="A44" s="3">
        <v>2003</v>
      </c>
      <c r="B44" s="135">
        <v>2341.8335467410243</v>
      </c>
    </row>
    <row r="45" spans="1:2" ht="12">
      <c r="A45" s="3">
        <v>2004</v>
      </c>
      <c r="B45" s="135">
        <v>2435.2632763582105</v>
      </c>
    </row>
    <row r="46" spans="1:2" ht="12">
      <c r="A46" s="3">
        <v>2005</v>
      </c>
      <c r="B46" s="135">
        <v>2512.1866825786683</v>
      </c>
    </row>
    <row r="47" spans="1:2" ht="12">
      <c r="A47" s="4">
        <v>2006</v>
      </c>
      <c r="B47" s="143">
        <v>2574.931566014954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3.140625" style="0" customWidth="1"/>
  </cols>
  <sheetData>
    <row r="1" ht="12">
      <c r="A1" s="1" t="s">
        <v>118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90">
        <v>397.3721156960936</v>
      </c>
    </row>
    <row r="7" spans="1:2" ht="12">
      <c r="A7" s="3">
        <v>1966</v>
      </c>
      <c r="B7" s="90">
        <v>428.2667960083145</v>
      </c>
    </row>
    <row r="8" spans="1:2" ht="12">
      <c r="A8" s="3">
        <v>1967</v>
      </c>
      <c r="B8" s="90">
        <v>452.206393313869</v>
      </c>
    </row>
    <row r="9" spans="1:2" ht="12">
      <c r="A9" s="3">
        <v>1968</v>
      </c>
      <c r="B9" s="90">
        <v>484.08385709442314</v>
      </c>
    </row>
    <row r="10" spans="1:2" ht="12">
      <c r="A10" s="3">
        <v>1969</v>
      </c>
      <c r="B10" s="90">
        <v>521.0768348255326</v>
      </c>
    </row>
    <row r="11" spans="1:2" ht="12">
      <c r="A11" s="3">
        <v>1970</v>
      </c>
      <c r="B11" s="90">
        <v>549.2247613416425</v>
      </c>
    </row>
    <row r="12" spans="1:2" ht="12">
      <c r="A12" s="3">
        <v>1971</v>
      </c>
      <c r="B12" s="90">
        <v>566.2092756405307</v>
      </c>
    </row>
    <row r="13" spans="1:2" ht="12">
      <c r="A13" s="3">
        <v>1972</v>
      </c>
      <c r="B13" s="90">
        <v>571.9799785699748</v>
      </c>
    </row>
    <row r="14" spans="1:2" ht="12">
      <c r="A14" s="3">
        <v>1973</v>
      </c>
      <c r="B14" s="90">
        <v>567.2928574133084</v>
      </c>
    </row>
    <row r="15" spans="1:2" ht="12">
      <c r="A15" s="3">
        <v>1974</v>
      </c>
      <c r="B15" s="90">
        <v>547.6371880466426</v>
      </c>
    </row>
    <row r="16" spans="1:2" ht="12">
      <c r="A16" s="3">
        <v>1975</v>
      </c>
      <c r="B16" s="90">
        <v>502.6811442644223</v>
      </c>
    </row>
    <row r="17" spans="1:2" ht="12">
      <c r="A17" s="3">
        <v>1976</v>
      </c>
      <c r="B17" s="90">
        <v>512.685375980533</v>
      </c>
    </row>
    <row r="18" spans="1:2" ht="12">
      <c r="A18" s="3">
        <v>1977</v>
      </c>
      <c r="B18" s="90">
        <v>502.25275147053344</v>
      </c>
    </row>
    <row r="19" spans="1:2" ht="12">
      <c r="A19" s="3">
        <v>1978</v>
      </c>
      <c r="B19" s="90">
        <v>503.99152222220005</v>
      </c>
    </row>
    <row r="20" spans="1:2" ht="12">
      <c r="A20" s="3">
        <v>1979</v>
      </c>
      <c r="B20" s="90">
        <v>520.7744399121993</v>
      </c>
    </row>
    <row r="21" spans="1:2" ht="12">
      <c r="A21" s="3">
        <v>1980</v>
      </c>
      <c r="B21" s="90">
        <v>513.9201552099773</v>
      </c>
    </row>
    <row r="22" spans="1:2" ht="12">
      <c r="A22" s="3">
        <v>1981</v>
      </c>
      <c r="B22" s="90">
        <v>502.1771527422001</v>
      </c>
    </row>
    <row r="23" spans="1:2" ht="12">
      <c r="A23" s="3">
        <v>1982</v>
      </c>
      <c r="B23" s="90">
        <v>466.31815593609053</v>
      </c>
    </row>
    <row r="24" spans="1:2" ht="12">
      <c r="A24" s="3">
        <v>1983</v>
      </c>
      <c r="B24" s="90">
        <v>437.38904256053627</v>
      </c>
    </row>
    <row r="25" spans="1:2" ht="12">
      <c r="A25" s="3">
        <v>1984</v>
      </c>
      <c r="B25" s="90">
        <v>466.36855508831286</v>
      </c>
    </row>
    <row r="26" spans="1:2" ht="12">
      <c r="A26" s="3">
        <v>1985</v>
      </c>
      <c r="B26" s="90">
        <v>449.40924036553577</v>
      </c>
    </row>
    <row r="27" spans="1:2" ht="12">
      <c r="A27" s="3">
        <v>1986</v>
      </c>
      <c r="B27" s="90">
        <v>421.0345176644259</v>
      </c>
    </row>
    <row r="28" spans="1:2" ht="12">
      <c r="A28" s="3">
        <v>1987</v>
      </c>
      <c r="B28" s="90">
        <v>447.1412785155359</v>
      </c>
    </row>
    <row r="29" spans="1:2" ht="12">
      <c r="A29" s="3">
        <v>1988</v>
      </c>
      <c r="B29" s="90">
        <v>467.50253601331275</v>
      </c>
    </row>
    <row r="30" spans="1:2" ht="12">
      <c r="A30" s="3">
        <v>1989</v>
      </c>
      <c r="B30" s="90">
        <v>496.73404430220035</v>
      </c>
    </row>
    <row r="31" spans="1:2" ht="12">
      <c r="A31" s="3">
        <v>1990</v>
      </c>
      <c r="B31" s="90">
        <v>497.18763667220037</v>
      </c>
    </row>
    <row r="32" spans="1:2" ht="12">
      <c r="A32" s="3">
        <v>1991</v>
      </c>
      <c r="B32" s="90">
        <v>507.7462590627554</v>
      </c>
    </row>
    <row r="33" spans="1:2" ht="12">
      <c r="A33" s="3">
        <v>1992</v>
      </c>
      <c r="B33" s="90">
        <v>525.0331682749769</v>
      </c>
    </row>
    <row r="34" spans="1:2" ht="12">
      <c r="A34" s="3">
        <v>1993</v>
      </c>
      <c r="B34" s="90">
        <v>538.0361495483096</v>
      </c>
    </row>
    <row r="35" spans="1:2" ht="12">
      <c r="A35" s="3">
        <v>1994</v>
      </c>
      <c r="B35" s="90">
        <v>550.4091414188646</v>
      </c>
    </row>
    <row r="36" spans="1:2" ht="12">
      <c r="A36" s="3">
        <v>1995</v>
      </c>
      <c r="B36" s="90">
        <v>574.1471421155303</v>
      </c>
    </row>
    <row r="37" spans="1:2" ht="12">
      <c r="A37" s="3">
        <v>1996</v>
      </c>
      <c r="B37" s="90">
        <v>584.5545670494187</v>
      </c>
    </row>
    <row r="38" spans="1:2" ht="12">
      <c r="A38" s="3">
        <v>1997</v>
      </c>
      <c r="B38" s="90">
        <v>587.8557115199741</v>
      </c>
    </row>
    <row r="39" spans="1:2" ht="12">
      <c r="A39" s="3">
        <v>1998</v>
      </c>
      <c r="B39" s="90">
        <v>577.977477684419</v>
      </c>
    </row>
    <row r="40" spans="1:2" ht="12">
      <c r="A40" s="3">
        <v>1999</v>
      </c>
      <c r="B40" s="90">
        <v>579.8422463166412</v>
      </c>
    </row>
    <row r="41" spans="1:2" ht="12">
      <c r="A41" s="3">
        <v>2000</v>
      </c>
      <c r="B41" s="90">
        <v>602.6730622733068</v>
      </c>
    </row>
    <row r="42" spans="1:2" ht="12">
      <c r="A42" s="3">
        <v>2001</v>
      </c>
      <c r="B42" s="90">
        <v>576.0875094760858</v>
      </c>
    </row>
    <row r="43" spans="1:2" ht="12">
      <c r="A43" s="3">
        <v>2002</v>
      </c>
      <c r="B43" s="90">
        <v>595.4155843533072</v>
      </c>
    </row>
    <row r="44" spans="1:2" ht="12">
      <c r="A44" s="3">
        <v>2003</v>
      </c>
      <c r="B44" s="90">
        <v>578.7586645438633</v>
      </c>
    </row>
    <row r="45" spans="1:2" ht="12">
      <c r="A45" s="3">
        <v>2004</v>
      </c>
      <c r="B45" s="90">
        <v>579.4138535227522</v>
      </c>
    </row>
    <row r="46" spans="1:2" ht="12">
      <c r="A46" s="3">
        <v>2005</v>
      </c>
      <c r="B46" s="90">
        <v>576.7174988788635</v>
      </c>
    </row>
    <row r="47" spans="1:2" ht="12">
      <c r="A47" s="4">
        <v>2006</v>
      </c>
      <c r="B47" s="142">
        <v>566.8644646194196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8.8515625" defaultRowHeight="12.75"/>
  <cols>
    <col min="1" max="1" width="35.00390625" style="0" customWidth="1"/>
    <col min="3" max="3" width="9.421875" style="0" customWidth="1"/>
    <col min="4" max="4" width="5.00390625" style="0" customWidth="1"/>
    <col min="5" max="6" width="14.421875" style="0" customWidth="1"/>
    <col min="7" max="7" width="11.8515625" style="0" customWidth="1"/>
    <col min="8" max="9" width="16.00390625" style="0" customWidth="1"/>
  </cols>
  <sheetData>
    <row r="1" ht="12">
      <c r="A1" s="1" t="s">
        <v>4</v>
      </c>
    </row>
    <row r="2" ht="12">
      <c r="A2" s="1"/>
    </row>
    <row r="3" spans="1:8" ht="39.75" customHeight="1">
      <c r="A3" s="146" t="s">
        <v>88</v>
      </c>
      <c r="B3" s="8" t="s">
        <v>147</v>
      </c>
      <c r="C3" s="8" t="s">
        <v>148</v>
      </c>
      <c r="D3" s="8"/>
      <c r="E3" s="159" t="s">
        <v>149</v>
      </c>
      <c r="F3" s="159" t="s">
        <v>150</v>
      </c>
      <c r="G3" s="108"/>
      <c r="H3" s="46"/>
    </row>
    <row r="4" spans="1:8" ht="12" customHeight="1">
      <c r="A4" s="182"/>
      <c r="B4" s="129"/>
      <c r="C4" s="129"/>
      <c r="D4" s="129"/>
      <c r="E4" s="183"/>
      <c r="F4" s="183"/>
      <c r="G4" s="108"/>
      <c r="H4" s="46"/>
    </row>
    <row r="5" spans="1:8" ht="12">
      <c r="A5" s="98" t="s">
        <v>120</v>
      </c>
      <c r="B5" s="228" t="s">
        <v>151</v>
      </c>
      <c r="C5" s="228"/>
      <c r="D5" s="176"/>
      <c r="E5" s="228" t="s">
        <v>108</v>
      </c>
      <c r="F5" s="228"/>
      <c r="G5" s="109"/>
      <c r="H5" s="46"/>
    </row>
    <row r="7" spans="1:9" ht="12">
      <c r="A7" t="s">
        <v>99</v>
      </c>
      <c r="B7" s="49">
        <v>74</v>
      </c>
      <c r="C7" s="43">
        <v>3000</v>
      </c>
      <c r="D7" s="43"/>
      <c r="E7" s="43">
        <v>840.1190400000002</v>
      </c>
      <c r="F7" s="43">
        <v>34058.88</v>
      </c>
      <c r="G7" s="51"/>
      <c r="H7" s="51"/>
      <c r="I7" s="43"/>
    </row>
    <row r="8" spans="1:9" ht="12">
      <c r="A8" t="s">
        <v>96</v>
      </c>
      <c r="B8" s="43">
        <v>8.6</v>
      </c>
      <c r="C8" s="43">
        <v>1090</v>
      </c>
      <c r="D8" s="43"/>
      <c r="E8" s="43">
        <v>61.02215999999999</v>
      </c>
      <c r="F8" s="43">
        <v>7734.204</v>
      </c>
      <c r="G8" s="51"/>
      <c r="H8" s="51"/>
      <c r="I8" s="43"/>
    </row>
    <row r="9" spans="1:9" ht="12">
      <c r="A9" t="s">
        <v>97</v>
      </c>
      <c r="B9" s="43">
        <v>0.1</v>
      </c>
      <c r="C9" s="43">
        <v>100</v>
      </c>
      <c r="D9" s="43"/>
      <c r="E9" s="43">
        <v>0.7095600000000001</v>
      </c>
      <c r="F9" s="43">
        <v>709.56</v>
      </c>
      <c r="G9" s="51"/>
      <c r="H9" s="51"/>
      <c r="I9" s="43"/>
    </row>
    <row r="10" spans="1:9" ht="12">
      <c r="A10" t="s">
        <v>98</v>
      </c>
      <c r="B10" s="43">
        <v>0</v>
      </c>
      <c r="C10" s="43">
        <v>200</v>
      </c>
      <c r="D10" s="43"/>
      <c r="E10" s="43">
        <v>3.8473920000000006</v>
      </c>
      <c r="F10" s="43">
        <v>1538.9568</v>
      </c>
      <c r="G10" s="51"/>
      <c r="H10" s="51"/>
      <c r="I10" s="43"/>
    </row>
    <row r="11" spans="1:9" ht="12">
      <c r="A11" t="s">
        <v>100</v>
      </c>
      <c r="B11" s="43">
        <v>9.2</v>
      </c>
      <c r="C11" s="43">
        <v>200</v>
      </c>
      <c r="D11" s="43"/>
      <c r="E11" s="43">
        <v>261.11807999999996</v>
      </c>
      <c r="F11" s="43">
        <v>5676.48</v>
      </c>
      <c r="G11" s="51"/>
      <c r="H11" s="51"/>
      <c r="I11" s="43"/>
    </row>
    <row r="12" spans="1:9" ht="12">
      <c r="A12" t="s">
        <v>101</v>
      </c>
      <c r="B12" s="43">
        <v>45</v>
      </c>
      <c r="C12" s="43">
        <v>200</v>
      </c>
      <c r="D12" s="43"/>
      <c r="E12" s="43">
        <v>1135.296</v>
      </c>
      <c r="F12" s="43">
        <v>5045.76</v>
      </c>
      <c r="G12" s="51"/>
      <c r="H12" s="51"/>
      <c r="I12" s="43"/>
    </row>
    <row r="13" spans="1:9" ht="12">
      <c r="A13" t="s">
        <v>102</v>
      </c>
      <c r="B13" s="180">
        <v>850</v>
      </c>
      <c r="C13" s="180">
        <v>1350</v>
      </c>
      <c r="D13" s="180"/>
      <c r="E13" s="180">
        <v>11848.075200000001</v>
      </c>
      <c r="F13" s="180">
        <v>18817.5312</v>
      </c>
      <c r="G13" s="51"/>
      <c r="H13" s="51"/>
      <c r="I13" s="43"/>
    </row>
    <row r="14" spans="2:9" ht="12">
      <c r="B14" s="43"/>
      <c r="C14" s="43"/>
      <c r="D14" s="43"/>
      <c r="E14" s="43"/>
      <c r="F14" s="43"/>
      <c r="G14" s="51"/>
      <c r="H14" s="51"/>
      <c r="I14" s="43"/>
    </row>
    <row r="15" spans="1:9" ht="12">
      <c r="A15" s="32" t="s">
        <v>95</v>
      </c>
      <c r="B15" s="50">
        <f>SUM(B7:B13)</f>
        <v>986.9</v>
      </c>
      <c r="C15" s="50">
        <f>SUM(C7:C13)</f>
        <v>6140</v>
      </c>
      <c r="D15" s="50"/>
      <c r="E15" s="50">
        <v>14150.187432000002</v>
      </c>
      <c r="F15" s="50">
        <v>73581.372</v>
      </c>
      <c r="G15" s="111"/>
      <c r="H15" s="46"/>
      <c r="I15" s="1"/>
    </row>
    <row r="16" spans="1:8" ht="12">
      <c r="A16" s="45"/>
      <c r="B16" s="53"/>
      <c r="C16" s="53"/>
      <c r="D16" s="53"/>
      <c r="E16" s="95"/>
      <c r="F16" s="45"/>
      <c r="G16" s="46"/>
      <c r="H16" s="46"/>
    </row>
    <row r="17" spans="1:8" ht="12">
      <c r="A17" s="46"/>
      <c r="B17" s="51"/>
      <c r="C17" s="51"/>
      <c r="D17" s="51"/>
      <c r="E17" s="91"/>
      <c r="F17" s="46"/>
      <c r="G17" s="46"/>
      <c r="H17" s="46"/>
    </row>
    <row r="18" spans="1:8" ht="12">
      <c r="A18" s="98" t="s">
        <v>121</v>
      </c>
      <c r="B18" s="229" t="s">
        <v>152</v>
      </c>
      <c r="C18" s="229"/>
      <c r="D18" s="177"/>
      <c r="E18" s="230" t="s">
        <v>108</v>
      </c>
      <c r="F18" s="230"/>
      <c r="G18" s="46"/>
      <c r="H18" s="46"/>
    </row>
    <row r="19" spans="1:8" ht="12">
      <c r="A19" s="100"/>
      <c r="B19" s="177"/>
      <c r="C19" s="177"/>
      <c r="D19" s="177"/>
      <c r="E19" s="178"/>
      <c r="F19" s="178"/>
      <c r="G19" s="46"/>
      <c r="H19" s="46"/>
    </row>
    <row r="20" spans="1:8" ht="12">
      <c r="A20" t="s">
        <v>103</v>
      </c>
      <c r="B20" s="43">
        <v>100</v>
      </c>
      <c r="C20" s="43">
        <v>1100</v>
      </c>
      <c r="D20" s="43"/>
      <c r="E20" s="43">
        <v>709.56</v>
      </c>
      <c r="F20" s="43">
        <v>7805.16</v>
      </c>
      <c r="G20" s="51"/>
      <c r="H20" s="51"/>
    </row>
    <row r="21" spans="1:8" ht="12">
      <c r="A21" t="s">
        <v>100</v>
      </c>
      <c r="B21" s="43">
        <v>100</v>
      </c>
      <c r="C21" s="43">
        <v>500</v>
      </c>
      <c r="D21" s="43"/>
      <c r="E21" s="43">
        <v>2838.24</v>
      </c>
      <c r="F21" s="43">
        <v>14191.2</v>
      </c>
      <c r="G21" s="51"/>
      <c r="H21" s="51"/>
    </row>
    <row r="22" spans="1:8" ht="12">
      <c r="A22" t="s">
        <v>101</v>
      </c>
      <c r="B22" s="181">
        <v>220</v>
      </c>
      <c r="C22" s="181">
        <v>350</v>
      </c>
      <c r="D22" s="181"/>
      <c r="E22" s="181">
        <v>5550.336</v>
      </c>
      <c r="F22" s="181">
        <v>8830.08</v>
      </c>
      <c r="G22" s="51"/>
      <c r="H22" s="51"/>
    </row>
    <row r="23" spans="2:8" ht="12">
      <c r="B23" s="43"/>
      <c r="C23" s="43"/>
      <c r="D23" s="43"/>
      <c r="E23" s="43"/>
      <c r="F23" s="43"/>
      <c r="G23" s="51"/>
      <c r="H23" s="51"/>
    </row>
    <row r="24" spans="1:9" ht="12">
      <c r="A24" s="34" t="s">
        <v>95</v>
      </c>
      <c r="B24" s="175">
        <f>SUM(B20:B22)</f>
        <v>420</v>
      </c>
      <c r="C24" s="175">
        <f>SUM(C20:C22)</f>
        <v>1950</v>
      </c>
      <c r="D24" s="175"/>
      <c r="E24" s="175">
        <v>9098.136</v>
      </c>
      <c r="F24" s="175">
        <v>30826.44</v>
      </c>
      <c r="G24" s="112"/>
      <c r="H24" s="46"/>
      <c r="I24" s="1"/>
    </row>
    <row r="25" spans="1:8" ht="12">
      <c r="A25" s="1"/>
      <c r="B25" s="43"/>
      <c r="C25" s="43"/>
      <c r="D25" s="43"/>
      <c r="E25" s="43"/>
      <c r="F25" s="51"/>
      <c r="G25" s="46"/>
      <c r="H25" s="46"/>
    </row>
    <row r="26" spans="1:6" ht="15.75" customHeight="1">
      <c r="A26" s="226" t="s">
        <v>44</v>
      </c>
      <c r="B26" s="226"/>
      <c r="C26" s="226"/>
      <c r="D26" s="226"/>
      <c r="E26" s="226"/>
      <c r="F26" s="226"/>
    </row>
    <row r="27" spans="1:6" ht="12.75" customHeight="1">
      <c r="A27" s="226"/>
      <c r="B27" s="226"/>
      <c r="C27" s="226"/>
      <c r="D27" s="226"/>
      <c r="E27" s="226"/>
      <c r="F27" s="226"/>
    </row>
    <row r="28" spans="1:6" ht="12.75" customHeight="1">
      <c r="A28" s="226"/>
      <c r="B28" s="226"/>
      <c r="C28" s="226"/>
      <c r="D28" s="226"/>
      <c r="E28" s="226"/>
      <c r="F28" s="226"/>
    </row>
    <row r="29" spans="1:6" ht="12.75" customHeight="1">
      <c r="A29" s="226"/>
      <c r="B29" s="226"/>
      <c r="C29" s="226"/>
      <c r="D29" s="226"/>
      <c r="E29" s="226"/>
      <c r="F29" s="226"/>
    </row>
    <row r="30" spans="1:6" ht="12.75" customHeight="1">
      <c r="A30" s="226"/>
      <c r="B30" s="226"/>
      <c r="C30" s="226"/>
      <c r="D30" s="226"/>
      <c r="E30" s="226"/>
      <c r="F30" s="226"/>
    </row>
    <row r="31" spans="1:6" ht="12.75" customHeight="1">
      <c r="A31" s="226"/>
      <c r="B31" s="226"/>
      <c r="C31" s="226"/>
      <c r="D31" s="226"/>
      <c r="E31" s="226"/>
      <c r="F31" s="226"/>
    </row>
    <row r="32" spans="1:6" ht="12.75" customHeight="1">
      <c r="A32" s="226"/>
      <c r="B32" s="226"/>
      <c r="C32" s="226"/>
      <c r="D32" s="226"/>
      <c r="E32" s="226"/>
      <c r="F32" s="226"/>
    </row>
    <row r="33" spans="1:6" ht="12.75" customHeight="1">
      <c r="A33" s="226"/>
      <c r="B33" s="226"/>
      <c r="C33" s="226"/>
      <c r="D33" s="226"/>
      <c r="E33" s="226"/>
      <c r="F33" s="226"/>
    </row>
    <row r="34" spans="1:6" ht="12.75" customHeight="1">
      <c r="A34" s="226"/>
      <c r="B34" s="226"/>
      <c r="C34" s="226"/>
      <c r="D34" s="226"/>
      <c r="E34" s="226"/>
      <c r="F34" s="226"/>
    </row>
    <row r="35" spans="1:6" ht="10.5" customHeight="1">
      <c r="A35" s="226"/>
      <c r="B35" s="226"/>
      <c r="C35" s="226"/>
      <c r="D35" s="226"/>
      <c r="E35" s="226"/>
      <c r="F35" s="226"/>
    </row>
    <row r="36" spans="1:6" ht="12.75" customHeight="1">
      <c r="A36" s="227" t="s">
        <v>143</v>
      </c>
      <c r="B36" s="227"/>
      <c r="C36" s="227"/>
      <c r="D36" s="227"/>
      <c r="E36" s="227"/>
      <c r="F36" s="227"/>
    </row>
    <row r="37" spans="1:6" ht="12.75" customHeight="1">
      <c r="A37" s="227"/>
      <c r="B37" s="227"/>
      <c r="C37" s="227"/>
      <c r="D37" s="227"/>
      <c r="E37" s="227"/>
      <c r="F37" s="227"/>
    </row>
    <row r="38" spans="1:6" ht="12">
      <c r="A38" s="227"/>
      <c r="B38" s="227"/>
      <c r="C38" s="227"/>
      <c r="D38" s="227"/>
      <c r="E38" s="227"/>
      <c r="F38" s="227"/>
    </row>
    <row r="39" spans="1:6" ht="12">
      <c r="A39" s="227"/>
      <c r="B39" s="227"/>
      <c r="C39" s="227"/>
      <c r="D39" s="227"/>
      <c r="E39" s="227"/>
      <c r="F39" s="227"/>
    </row>
    <row r="40" spans="1:6" ht="12">
      <c r="A40" s="227"/>
      <c r="B40" s="227"/>
      <c r="C40" s="227"/>
      <c r="D40" s="227"/>
      <c r="E40" s="227"/>
      <c r="F40" s="227"/>
    </row>
    <row r="41" spans="1:6" ht="12">
      <c r="A41" s="227"/>
      <c r="B41" s="227"/>
      <c r="C41" s="227"/>
      <c r="D41" s="227"/>
      <c r="E41" s="227"/>
      <c r="F41" s="227"/>
    </row>
    <row r="43" spans="1:9" ht="12.75" customHeight="1">
      <c r="A43" s="225" t="s">
        <v>54</v>
      </c>
      <c r="B43" s="225"/>
      <c r="C43" s="225"/>
      <c r="D43" s="225"/>
      <c r="E43" s="225"/>
      <c r="F43" s="225"/>
      <c r="G43" s="113"/>
      <c r="H43" s="113"/>
      <c r="I43" s="113"/>
    </row>
    <row r="44" spans="1:9" ht="12">
      <c r="A44" s="225"/>
      <c r="B44" s="225"/>
      <c r="C44" s="225"/>
      <c r="D44" s="225"/>
      <c r="E44" s="225"/>
      <c r="F44" s="225"/>
      <c r="G44" s="113"/>
      <c r="H44" s="113"/>
      <c r="I44" s="113"/>
    </row>
    <row r="45" spans="1:9" ht="12">
      <c r="A45" s="225"/>
      <c r="B45" s="225"/>
      <c r="C45" s="225"/>
      <c r="D45" s="225"/>
      <c r="E45" s="225"/>
      <c r="F45" s="225"/>
      <c r="G45" s="113"/>
      <c r="H45" s="113"/>
      <c r="I45" s="113"/>
    </row>
    <row r="47" ht="12">
      <c r="A47" s="194" t="s">
        <v>125</v>
      </c>
    </row>
  </sheetData>
  <mergeCells count="7">
    <mergeCell ref="A43:F45"/>
    <mergeCell ref="A26:F35"/>
    <mergeCell ref="A36:F41"/>
    <mergeCell ref="B5:C5"/>
    <mergeCell ref="B18:C18"/>
    <mergeCell ref="E5:F5"/>
    <mergeCell ref="E18:F18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421875" style="0" customWidth="1"/>
    <col min="3" max="3" width="20.7109375" style="0" customWidth="1"/>
  </cols>
  <sheetData>
    <row r="1" spans="1:2" ht="12">
      <c r="A1" s="1" t="s">
        <v>70</v>
      </c>
      <c r="B1" s="1"/>
    </row>
    <row r="3" spans="1:3" ht="12">
      <c r="A3" s="2" t="s">
        <v>71</v>
      </c>
      <c r="B3" s="2"/>
      <c r="C3" s="209" t="s">
        <v>21</v>
      </c>
    </row>
    <row r="4" ht="12">
      <c r="C4" t="s">
        <v>73</v>
      </c>
    </row>
    <row r="6" spans="1:3" ht="12">
      <c r="A6" s="3">
        <f aca="true" t="shared" si="0" ref="A6:A25">A7-1</f>
        <v>1950</v>
      </c>
      <c r="B6" s="3"/>
      <c r="C6" s="206">
        <v>10.419164383561645</v>
      </c>
    </row>
    <row r="7" spans="1:3" ht="12">
      <c r="A7" s="3">
        <f t="shared" si="0"/>
        <v>1951</v>
      </c>
      <c r="B7" s="3"/>
      <c r="C7" s="206">
        <v>11.733506849315068</v>
      </c>
    </row>
    <row r="8" spans="1:3" ht="12">
      <c r="A8" s="3">
        <f t="shared" si="0"/>
        <v>1952</v>
      </c>
      <c r="B8" s="3"/>
      <c r="C8" s="206">
        <v>12.341665753424657</v>
      </c>
    </row>
    <row r="9" spans="1:3" ht="12">
      <c r="A9" s="3">
        <f t="shared" si="0"/>
        <v>1953</v>
      </c>
      <c r="B9" s="3"/>
      <c r="C9" s="206">
        <v>13.14535616438356</v>
      </c>
    </row>
    <row r="10" spans="1:3" ht="12">
      <c r="A10" s="3">
        <f t="shared" si="0"/>
        <v>1954</v>
      </c>
      <c r="B10" s="3"/>
      <c r="C10" s="206">
        <v>13.744775342465752</v>
      </c>
    </row>
    <row r="11" spans="1:3" ht="12">
      <c r="A11" s="3">
        <f t="shared" si="0"/>
        <v>1955</v>
      </c>
      <c r="B11" s="3"/>
      <c r="C11" s="206">
        <v>15.413378082191782</v>
      </c>
    </row>
    <row r="12" spans="1:3" ht="12">
      <c r="A12" s="3">
        <f t="shared" si="0"/>
        <v>1956</v>
      </c>
      <c r="B12" s="3"/>
      <c r="C12" s="206">
        <v>16.779934246575344</v>
      </c>
    </row>
    <row r="13" spans="1:3" ht="12">
      <c r="A13" s="3">
        <f t="shared" si="0"/>
        <v>1957</v>
      </c>
      <c r="B13" s="3"/>
      <c r="C13" s="206">
        <v>17.639572602739726</v>
      </c>
    </row>
    <row r="14" spans="1:3" ht="12">
      <c r="A14" s="3">
        <f t="shared" si="0"/>
        <v>1958</v>
      </c>
      <c r="B14" s="3"/>
      <c r="C14" s="206">
        <v>18.103424657534244</v>
      </c>
    </row>
    <row r="15" spans="1:3" ht="12">
      <c r="A15" s="3">
        <f t="shared" si="0"/>
        <v>1959</v>
      </c>
      <c r="B15" s="3"/>
      <c r="C15" s="206">
        <v>19.54311780821918</v>
      </c>
    </row>
    <row r="16" spans="1:3" ht="12">
      <c r="A16" s="3">
        <f t="shared" si="0"/>
        <v>1960</v>
      </c>
      <c r="B16" s="3"/>
      <c r="C16" s="206">
        <v>21.025917808219177</v>
      </c>
    </row>
    <row r="17" spans="1:3" ht="12">
      <c r="A17" s="3">
        <f t="shared" si="0"/>
        <v>1961</v>
      </c>
      <c r="B17" s="3"/>
      <c r="C17" s="206">
        <v>22.427980821917807</v>
      </c>
    </row>
    <row r="18" spans="1:3" ht="12">
      <c r="A18" s="3">
        <f t="shared" si="0"/>
        <v>1962</v>
      </c>
      <c r="B18" s="3"/>
      <c r="C18" s="206">
        <v>24.333857534246576</v>
      </c>
    </row>
    <row r="19" spans="1:3" ht="12">
      <c r="A19" s="3">
        <f t="shared" si="0"/>
        <v>1963</v>
      </c>
      <c r="B19" s="3"/>
      <c r="C19" s="206">
        <v>26.132454794520548</v>
      </c>
    </row>
    <row r="20" spans="1:3" ht="12">
      <c r="A20" s="3">
        <f t="shared" si="0"/>
        <v>1964</v>
      </c>
      <c r="B20" s="3"/>
      <c r="C20" s="206">
        <v>28.245600000000003</v>
      </c>
    </row>
    <row r="21" spans="1:3" ht="12">
      <c r="A21" s="3">
        <f t="shared" si="0"/>
        <v>1965</v>
      </c>
      <c r="B21" s="3"/>
      <c r="C21" s="207">
        <v>31.802953890410958</v>
      </c>
    </row>
    <row r="22" spans="1:3" ht="12">
      <c r="A22" s="3">
        <f t="shared" si="0"/>
        <v>1966</v>
      </c>
      <c r="B22" s="3"/>
      <c r="C22" s="207">
        <v>34.568401863013705</v>
      </c>
    </row>
    <row r="23" spans="1:3" ht="12">
      <c r="A23" s="3">
        <f t="shared" si="0"/>
        <v>1967</v>
      </c>
      <c r="B23" s="3"/>
      <c r="C23" s="207">
        <v>37.11804860273973</v>
      </c>
    </row>
    <row r="24" spans="1:3" ht="12">
      <c r="A24" s="3">
        <f t="shared" si="0"/>
        <v>1968</v>
      </c>
      <c r="B24" s="3"/>
      <c r="C24" s="207">
        <v>40.435784890710394</v>
      </c>
    </row>
    <row r="25" spans="1:3" ht="12">
      <c r="A25" s="3">
        <f t="shared" si="0"/>
        <v>1969</v>
      </c>
      <c r="B25" s="3"/>
      <c r="C25" s="207">
        <v>43.632852931506854</v>
      </c>
    </row>
    <row r="26" spans="1:3" ht="12">
      <c r="A26" s="3">
        <v>1970</v>
      </c>
      <c r="B26" s="3"/>
      <c r="C26" s="207">
        <v>48.0613293150685</v>
      </c>
    </row>
    <row r="27" spans="1:3" ht="12">
      <c r="A27" s="3">
        <v>1971</v>
      </c>
      <c r="B27" s="3"/>
      <c r="C27" s="207">
        <v>51.2</v>
      </c>
    </row>
    <row r="28" spans="1:3" ht="12">
      <c r="A28" s="3">
        <v>1972</v>
      </c>
      <c r="B28" s="3"/>
      <c r="C28" s="207">
        <v>54</v>
      </c>
    </row>
    <row r="29" spans="1:3" ht="12">
      <c r="A29" s="3">
        <v>1973</v>
      </c>
      <c r="B29" s="3"/>
      <c r="C29" s="207">
        <v>58.9</v>
      </c>
    </row>
    <row r="30" spans="1:3" ht="12">
      <c r="A30" s="3">
        <v>1974</v>
      </c>
      <c r="B30" s="3"/>
      <c r="C30" s="207">
        <v>59</v>
      </c>
    </row>
    <row r="31" spans="1:3" ht="12">
      <c r="A31" s="3">
        <v>1975</v>
      </c>
      <c r="B31" s="3"/>
      <c r="C31" s="207">
        <v>56.494747855319346</v>
      </c>
    </row>
    <row r="32" spans="1:3" ht="12">
      <c r="A32" s="3">
        <v>1976</v>
      </c>
      <c r="B32" s="3"/>
      <c r="C32" s="207">
        <v>60.893727654554034</v>
      </c>
    </row>
    <row r="33" spans="1:3" ht="12">
      <c r="A33" s="3">
        <v>1977</v>
      </c>
      <c r="B33" s="3"/>
      <c r="C33" s="207">
        <v>63.28611393402776</v>
      </c>
    </row>
    <row r="34" spans="1:3" ht="12">
      <c r="A34" s="3">
        <v>1978</v>
      </c>
      <c r="B34" s="3"/>
      <c r="C34" s="207">
        <v>63.97611029874572</v>
      </c>
    </row>
    <row r="35" spans="1:3" ht="12">
      <c r="A35" s="3">
        <v>1979</v>
      </c>
      <c r="B35" s="3"/>
      <c r="C35" s="207">
        <v>66.5666262101497</v>
      </c>
    </row>
    <row r="36" spans="1:3" ht="12">
      <c r="A36" s="3">
        <v>1980</v>
      </c>
      <c r="B36" s="3"/>
      <c r="C36" s="207">
        <v>63.85873854682535</v>
      </c>
    </row>
    <row r="37" spans="1:3" ht="12">
      <c r="A37" s="3">
        <v>1981</v>
      </c>
      <c r="B37" s="3"/>
      <c r="C37" s="207">
        <v>60.552985748065424</v>
      </c>
    </row>
    <row r="38" spans="1:3" ht="12">
      <c r="A38" s="3">
        <v>1982</v>
      </c>
      <c r="B38" s="3"/>
      <c r="C38" s="207">
        <v>58.132468377118684</v>
      </c>
    </row>
    <row r="39" spans="1:3" ht="12">
      <c r="A39" s="3">
        <v>1983</v>
      </c>
      <c r="B39" s="3"/>
      <c r="C39" s="207">
        <v>58.01233830461063</v>
      </c>
    </row>
    <row r="40" spans="1:3" ht="12">
      <c r="A40" s="3">
        <v>1984</v>
      </c>
      <c r="B40" s="3"/>
      <c r="C40" s="207">
        <v>59.70833161243372</v>
      </c>
    </row>
    <row r="41" spans="1:3" ht="12">
      <c r="A41" s="3">
        <v>1985</v>
      </c>
      <c r="B41" s="3"/>
      <c r="C41" s="207">
        <v>59.116533179509005</v>
      </c>
    </row>
    <row r="42" spans="1:3" ht="12">
      <c r="A42" s="3">
        <v>1986</v>
      </c>
      <c r="B42" s="3"/>
      <c r="C42" s="207">
        <v>61.90537491947501</v>
      </c>
    </row>
    <row r="43" spans="1:3" ht="12">
      <c r="A43" s="3">
        <v>1987</v>
      </c>
      <c r="B43" s="3"/>
      <c r="C43" s="207">
        <v>62.282093416919245</v>
      </c>
    </row>
    <row r="44" spans="1:3" ht="12">
      <c r="A44" s="3">
        <v>1988</v>
      </c>
      <c r="B44" s="3"/>
      <c r="C44" s="207">
        <v>64.61923118699436</v>
      </c>
    </row>
    <row r="45" spans="1:3" ht="12">
      <c r="A45" s="3">
        <v>1989</v>
      </c>
      <c r="B45" s="3"/>
      <c r="C45" s="207">
        <v>65.91650120531682</v>
      </c>
    </row>
    <row r="46" spans="1:3" ht="12">
      <c r="A46" s="3">
        <v>1990</v>
      </c>
      <c r="B46" s="3"/>
      <c r="C46" s="207">
        <v>66.77630283294579</v>
      </c>
    </row>
    <row r="47" spans="1:3" ht="12">
      <c r="A47" s="3">
        <v>1991</v>
      </c>
      <c r="B47" s="3"/>
      <c r="C47" s="207">
        <v>66.84516501470918</v>
      </c>
    </row>
    <row r="48" spans="1:3" ht="12">
      <c r="A48" s="3">
        <v>1992</v>
      </c>
      <c r="B48" s="3"/>
      <c r="C48" s="207">
        <v>67.34858963699632</v>
      </c>
    </row>
    <row r="49" spans="1:3" ht="12">
      <c r="A49" s="3">
        <v>1993</v>
      </c>
      <c r="B49" s="3"/>
      <c r="C49" s="207">
        <v>67.54757574979104</v>
      </c>
    </row>
    <row r="50" spans="1:3" ht="12">
      <c r="A50" s="3">
        <v>1994</v>
      </c>
      <c r="B50" s="3"/>
      <c r="C50" s="207">
        <v>68.93619356750786</v>
      </c>
    </row>
    <row r="51" spans="1:3" ht="12">
      <c r="A51" s="3">
        <v>1995</v>
      </c>
      <c r="B51" s="3"/>
      <c r="C51" s="207">
        <v>70.42293757776524</v>
      </c>
    </row>
    <row r="52" spans="1:3" ht="12">
      <c r="A52" s="3">
        <v>1996</v>
      </c>
      <c r="B52" s="3"/>
      <c r="C52" s="207">
        <v>72.31439197667932</v>
      </c>
    </row>
    <row r="53" spans="1:3" ht="12">
      <c r="A53" s="3">
        <v>1997</v>
      </c>
      <c r="B53" s="3"/>
      <c r="C53" s="207">
        <v>74.59734690209748</v>
      </c>
    </row>
    <row r="54" spans="1:3" ht="12">
      <c r="A54" s="3">
        <v>1998</v>
      </c>
      <c r="B54" s="3"/>
      <c r="C54" s="207">
        <v>75.7094861511512</v>
      </c>
    </row>
    <row r="55" spans="1:3" ht="12">
      <c r="A55" s="3">
        <v>1999</v>
      </c>
      <c r="B55" s="3"/>
      <c r="C55" s="207">
        <v>74.31201024187364</v>
      </c>
    </row>
    <row r="56" spans="1:3" ht="12">
      <c r="A56" s="3">
        <v>2000</v>
      </c>
      <c r="B56" s="3"/>
      <c r="C56" s="207">
        <v>76.92421467329424</v>
      </c>
    </row>
    <row r="57" spans="1:3" ht="12">
      <c r="A57" s="3">
        <v>2001</v>
      </c>
      <c r="B57" s="3"/>
      <c r="C57" s="207">
        <v>77.10891873573874</v>
      </c>
    </row>
    <row r="58" spans="1:3" ht="12">
      <c r="A58" s="3">
        <v>2002</v>
      </c>
      <c r="B58" s="3"/>
      <c r="C58" s="207">
        <v>76.78562561582626</v>
      </c>
    </row>
    <row r="59" spans="1:3" ht="12">
      <c r="A59" s="3">
        <v>2003</v>
      </c>
      <c r="B59" s="3"/>
      <c r="C59" s="207">
        <v>79.54025535432712</v>
      </c>
    </row>
    <row r="60" spans="1:3" ht="12">
      <c r="A60" s="3">
        <v>2004</v>
      </c>
      <c r="B60" s="3"/>
      <c r="C60" s="207">
        <v>82.89656809788029</v>
      </c>
    </row>
    <row r="61" spans="1:3" ht="12">
      <c r="A61" s="3">
        <v>2005</v>
      </c>
      <c r="B61" s="3"/>
      <c r="C61" s="207">
        <v>84.15104546612365</v>
      </c>
    </row>
    <row r="62" spans="1:3" ht="12">
      <c r="A62" s="3">
        <v>2006</v>
      </c>
      <c r="B62" s="3"/>
      <c r="C62" s="207">
        <v>84.79944125673867</v>
      </c>
    </row>
    <row r="63" spans="1:3" ht="12">
      <c r="A63" s="4">
        <v>2007</v>
      </c>
      <c r="B63" s="4" t="s">
        <v>128</v>
      </c>
      <c r="C63" s="208">
        <v>84.79</v>
      </c>
    </row>
    <row r="65" spans="1:9" ht="12">
      <c r="A65" s="244" t="s">
        <v>26</v>
      </c>
      <c r="B65" s="244"/>
      <c r="C65" s="244"/>
      <c r="D65" s="244"/>
      <c r="E65" s="244"/>
      <c r="F65" s="244"/>
      <c r="G65" s="244"/>
      <c r="H65" s="244"/>
      <c r="I65" s="244"/>
    </row>
    <row r="66" spans="1:9" ht="12">
      <c r="A66" s="244"/>
      <c r="B66" s="244"/>
      <c r="C66" s="244"/>
      <c r="D66" s="244"/>
      <c r="E66" s="244"/>
      <c r="F66" s="244"/>
      <c r="G66" s="244"/>
      <c r="H66" s="244"/>
      <c r="I66" s="244"/>
    </row>
    <row r="67" spans="1:9" ht="12">
      <c r="A67" s="244"/>
      <c r="B67" s="244"/>
      <c r="C67" s="244"/>
      <c r="D67" s="244"/>
      <c r="E67" s="244"/>
      <c r="F67" s="244"/>
      <c r="G67" s="244"/>
      <c r="H67" s="244"/>
      <c r="I67" s="244"/>
    </row>
    <row r="69" ht="12">
      <c r="A69" t="s">
        <v>130</v>
      </c>
    </row>
    <row r="71" spans="1:9" ht="12.75" customHeight="1">
      <c r="A71" s="244" t="s">
        <v>25</v>
      </c>
      <c r="B71" s="244"/>
      <c r="C71" s="244"/>
      <c r="D71" s="244"/>
      <c r="E71" s="244"/>
      <c r="F71" s="244"/>
      <c r="G71" s="244"/>
      <c r="H71" s="244"/>
      <c r="I71" s="244"/>
    </row>
    <row r="72" spans="1:9" ht="12">
      <c r="A72" s="244"/>
      <c r="B72" s="244"/>
      <c r="C72" s="244"/>
      <c r="D72" s="244"/>
      <c r="E72" s="244"/>
      <c r="F72" s="244"/>
      <c r="G72" s="244"/>
      <c r="H72" s="244"/>
      <c r="I72" s="244"/>
    </row>
    <row r="73" spans="1:9" ht="12">
      <c r="A73" s="244"/>
      <c r="B73" s="244"/>
      <c r="C73" s="244"/>
      <c r="D73" s="244"/>
      <c r="E73" s="244"/>
      <c r="F73" s="244"/>
      <c r="G73" s="244"/>
      <c r="H73" s="244"/>
      <c r="I73" s="244"/>
    </row>
    <row r="74" spans="1:9" ht="12">
      <c r="A74" s="244"/>
      <c r="B74" s="244"/>
      <c r="C74" s="244"/>
      <c r="D74" s="244"/>
      <c r="E74" s="244"/>
      <c r="F74" s="244"/>
      <c r="G74" s="244"/>
      <c r="H74" s="244"/>
      <c r="I74" s="244"/>
    </row>
    <row r="75" spans="1:9" ht="12">
      <c r="A75" s="244"/>
      <c r="B75" s="244"/>
      <c r="C75" s="244"/>
      <c r="D75" s="244"/>
      <c r="E75" s="244"/>
      <c r="F75" s="244"/>
      <c r="G75" s="244"/>
      <c r="H75" s="244"/>
      <c r="I75" s="244"/>
    </row>
    <row r="76" spans="1:9" ht="12">
      <c r="A76" s="244"/>
      <c r="B76" s="244"/>
      <c r="C76" s="244"/>
      <c r="D76" s="244"/>
      <c r="E76" s="244"/>
      <c r="F76" s="244"/>
      <c r="G76" s="244"/>
      <c r="H76" s="244"/>
      <c r="I76" s="244"/>
    </row>
    <row r="77" spans="1:9" ht="12">
      <c r="A77" s="244"/>
      <c r="B77" s="244"/>
      <c r="C77" s="244"/>
      <c r="D77" s="244"/>
      <c r="E77" s="244"/>
      <c r="F77" s="244"/>
      <c r="G77" s="244"/>
      <c r="H77" s="244"/>
      <c r="I77" s="244"/>
    </row>
    <row r="78" spans="1:9" ht="12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">
      <c r="A79" s="244"/>
      <c r="B79" s="244"/>
      <c r="C79" s="244"/>
      <c r="D79" s="244"/>
      <c r="E79" s="244"/>
      <c r="F79" s="244"/>
      <c r="G79" s="244"/>
      <c r="H79" s="244"/>
      <c r="I79" s="244"/>
    </row>
    <row r="80" spans="1:9" ht="12">
      <c r="A80" s="244"/>
      <c r="B80" s="244"/>
      <c r="C80" s="244"/>
      <c r="D80" s="244"/>
      <c r="E80" s="244"/>
      <c r="F80" s="244"/>
      <c r="G80" s="244"/>
      <c r="H80" s="244"/>
      <c r="I80" s="244"/>
    </row>
    <row r="82" spans="1:9" ht="12">
      <c r="A82" s="244" t="s">
        <v>55</v>
      </c>
      <c r="B82" s="244"/>
      <c r="C82" s="244"/>
      <c r="D82" s="244"/>
      <c r="E82" s="244"/>
      <c r="F82" s="244"/>
      <c r="G82" s="244"/>
      <c r="H82" s="244"/>
      <c r="I82" s="244"/>
    </row>
    <row r="83" spans="1:9" ht="12">
      <c r="A83" s="244"/>
      <c r="B83" s="244"/>
      <c r="C83" s="244"/>
      <c r="D83" s="244"/>
      <c r="E83" s="244"/>
      <c r="F83" s="244"/>
      <c r="G83" s="244"/>
      <c r="H83" s="244"/>
      <c r="I83" s="244"/>
    </row>
    <row r="84" spans="1:9" ht="12">
      <c r="A84" s="244"/>
      <c r="B84" s="244"/>
      <c r="C84" s="244"/>
      <c r="D84" s="244"/>
      <c r="E84" s="244"/>
      <c r="F84" s="244"/>
      <c r="G84" s="244"/>
      <c r="H84" s="244"/>
      <c r="I84" s="244"/>
    </row>
    <row r="86" ht="12">
      <c r="A86" s="194" t="s">
        <v>125</v>
      </c>
    </row>
  </sheetData>
  <mergeCells count="3">
    <mergeCell ref="A82:I84"/>
    <mergeCell ref="A71:I80"/>
    <mergeCell ref="A65:I67"/>
  </mergeCells>
  <hyperlinks>
    <hyperlink ref="A86" location="INDEX!A1" display="Back to INDEX"/>
  </hyperlinks>
  <printOptions/>
  <pageMargins left="0.75" right="0.75" top="1" bottom="1" header="0.5" footer="0.5"/>
  <pageSetup horizontalDpi="600" verticalDpi="600" orientation="portrait" scale="6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8.8515625" defaultRowHeight="12.75"/>
  <cols>
    <col min="2" max="2" width="22.421875" style="0" customWidth="1"/>
  </cols>
  <sheetData>
    <row r="1" ht="12">
      <c r="A1" s="1" t="s">
        <v>119</v>
      </c>
    </row>
    <row r="3" spans="1:2" ht="12">
      <c r="A3" s="45" t="s">
        <v>71</v>
      </c>
      <c r="B3" s="54" t="s">
        <v>22</v>
      </c>
    </row>
    <row r="4" ht="12">
      <c r="B4" s="87" t="s">
        <v>73</v>
      </c>
    </row>
    <row r="5" ht="12">
      <c r="B5" s="87"/>
    </row>
    <row r="6" spans="1:2" ht="12">
      <c r="A6" s="3">
        <v>1965</v>
      </c>
      <c r="B6" s="140">
        <v>11.52218769863014</v>
      </c>
    </row>
    <row r="7" spans="1:2" ht="12">
      <c r="A7" s="3">
        <v>1966</v>
      </c>
      <c r="B7" s="140">
        <v>12.100347315068495</v>
      </c>
    </row>
    <row r="8" spans="1:2" ht="12">
      <c r="A8" s="3">
        <v>1967</v>
      </c>
      <c r="B8" s="140">
        <v>12.56688046575343</v>
      </c>
    </row>
    <row r="9" spans="1:2" ht="12">
      <c r="A9" s="3">
        <v>1968</v>
      </c>
      <c r="B9" s="140">
        <v>13.404548551912567</v>
      </c>
    </row>
    <row r="10" spans="1:2" ht="12">
      <c r="A10" s="3">
        <v>1969</v>
      </c>
      <c r="B10" s="140">
        <v>14.152985095890411</v>
      </c>
    </row>
    <row r="11" spans="1:2" ht="12">
      <c r="A11" s="3">
        <v>1970</v>
      </c>
      <c r="B11" s="140">
        <v>14.70991024657534</v>
      </c>
    </row>
    <row r="12" spans="1:2" ht="12">
      <c r="A12" s="3">
        <v>1971</v>
      </c>
      <c r="B12" s="140">
        <v>15.222758082191783</v>
      </c>
    </row>
    <row r="13" spans="1:2" ht="12">
      <c r="A13" s="3">
        <v>1972</v>
      </c>
      <c r="B13" s="140">
        <v>16.380813852459017</v>
      </c>
    </row>
    <row r="14" spans="1:2" ht="12">
      <c r="A14" s="3">
        <v>1973</v>
      </c>
      <c r="B14" s="140">
        <v>17.31793276712329</v>
      </c>
    </row>
    <row r="15" spans="1:2" ht="12">
      <c r="A15" s="3">
        <v>1974</v>
      </c>
      <c r="B15" s="140">
        <v>16.630648</v>
      </c>
    </row>
    <row r="16" spans="1:2" ht="12">
      <c r="A16" s="3">
        <v>1975</v>
      </c>
      <c r="B16" s="140">
        <v>16.33356087671233</v>
      </c>
    </row>
    <row r="17" spans="1:2" ht="12">
      <c r="A17" s="3">
        <v>1976</v>
      </c>
      <c r="B17" s="140">
        <v>17.460744535519126</v>
      </c>
    </row>
    <row r="18" spans="1:2" ht="12">
      <c r="A18" s="3">
        <v>1977</v>
      </c>
      <c r="B18" s="140">
        <v>18.443366767123287</v>
      </c>
    </row>
    <row r="19" spans="1:2" ht="12">
      <c r="A19" s="3">
        <v>1978</v>
      </c>
      <c r="B19" s="140">
        <v>18.75594065753425</v>
      </c>
    </row>
    <row r="20" spans="1:2" ht="12">
      <c r="A20" s="3">
        <v>1979</v>
      </c>
      <c r="B20" s="140">
        <v>18.438211150684936</v>
      </c>
    </row>
    <row r="21" spans="1:2" ht="12">
      <c r="A21" s="3">
        <v>1980</v>
      </c>
      <c r="B21" s="140">
        <v>17.062354836065577</v>
      </c>
    </row>
    <row r="22" spans="1:2" ht="12">
      <c r="A22" s="3">
        <v>1981</v>
      </c>
      <c r="B22" s="140">
        <v>16.05969534246575</v>
      </c>
    </row>
    <row r="23" spans="1:2" ht="12">
      <c r="A23" s="3">
        <v>1982</v>
      </c>
      <c r="B23" s="140">
        <v>15.29496268493151</v>
      </c>
    </row>
    <row r="24" spans="1:2" ht="12">
      <c r="A24" s="3">
        <v>1983</v>
      </c>
      <c r="B24" s="140">
        <v>15.23454030136986</v>
      </c>
    </row>
    <row r="25" spans="1:2" ht="12">
      <c r="A25" s="3">
        <v>1984</v>
      </c>
      <c r="B25" s="140">
        <v>15.725343661202189</v>
      </c>
    </row>
    <row r="26" spans="1:2" ht="12">
      <c r="A26" s="3">
        <v>1985</v>
      </c>
      <c r="B26" s="140">
        <v>15.726139561643837</v>
      </c>
    </row>
    <row r="27" spans="1:2" ht="12">
      <c r="A27" s="3">
        <v>1986</v>
      </c>
      <c r="B27" s="140">
        <v>16.28088054794521</v>
      </c>
    </row>
    <row r="28" spans="1:2" ht="12">
      <c r="A28" s="3">
        <v>1987</v>
      </c>
      <c r="B28" s="140">
        <v>16.66465991780822</v>
      </c>
    </row>
    <row r="29" spans="1:2" ht="12">
      <c r="A29" s="3">
        <v>1988</v>
      </c>
      <c r="B29" s="140">
        <v>17.283261202185795</v>
      </c>
    </row>
    <row r="30" spans="1:2" ht="12">
      <c r="A30" s="3">
        <v>1989</v>
      </c>
      <c r="B30" s="140">
        <v>17.325246136986298</v>
      </c>
    </row>
    <row r="31" spans="1:2" ht="12">
      <c r="A31" s="3">
        <v>1990</v>
      </c>
      <c r="B31" s="140">
        <v>16.98819473972603</v>
      </c>
    </row>
    <row r="32" spans="1:2" ht="12">
      <c r="A32" s="3">
        <v>1991</v>
      </c>
      <c r="B32" s="140">
        <v>16.713456493150687</v>
      </c>
    </row>
    <row r="33" spans="1:2" ht="12">
      <c r="A33" s="3">
        <v>1992</v>
      </c>
      <c r="B33" s="140">
        <v>17.032775683060105</v>
      </c>
    </row>
    <row r="34" spans="1:2" ht="12">
      <c r="A34" s="3">
        <v>1993</v>
      </c>
      <c r="B34" s="140">
        <v>17.236220547945205</v>
      </c>
    </row>
    <row r="35" spans="1:2" ht="12">
      <c r="A35" s="3">
        <v>1994</v>
      </c>
      <c r="B35" s="140">
        <v>17.71864495890411</v>
      </c>
    </row>
    <row r="36" spans="1:2" ht="12">
      <c r="A36" s="3">
        <v>1995</v>
      </c>
      <c r="B36" s="140">
        <v>17.72482715068493</v>
      </c>
    </row>
    <row r="37" spans="1:2" ht="12">
      <c r="A37" s="3">
        <v>1996</v>
      </c>
      <c r="B37" s="140">
        <v>18.309343306010927</v>
      </c>
    </row>
    <row r="38" spans="1:2" ht="12">
      <c r="A38" s="3">
        <v>1997</v>
      </c>
      <c r="B38" s="140">
        <v>18.620587753424655</v>
      </c>
    </row>
    <row r="39" spans="1:2" ht="12">
      <c r="A39" s="3">
        <v>1998</v>
      </c>
      <c r="B39" s="140">
        <v>18.91718726027397</v>
      </c>
    </row>
    <row r="40" spans="1:2" ht="12">
      <c r="A40" s="3">
        <v>1999</v>
      </c>
      <c r="B40" s="140">
        <v>19.51889</v>
      </c>
    </row>
    <row r="41" spans="1:2" ht="12">
      <c r="A41" s="3">
        <v>2000</v>
      </c>
      <c r="B41" s="140">
        <v>19.70138224043716</v>
      </c>
    </row>
    <row r="42" spans="1:2" ht="12">
      <c r="A42" s="3">
        <v>2001</v>
      </c>
      <c r="B42" s="140">
        <v>19.648607342465752</v>
      </c>
    </row>
    <row r="43" spans="1:2" ht="12">
      <c r="A43" s="3">
        <v>2002</v>
      </c>
      <c r="B43" s="140">
        <v>19.760915315068488</v>
      </c>
    </row>
    <row r="44" spans="1:2" ht="12">
      <c r="A44" s="3">
        <v>2003</v>
      </c>
      <c r="B44" s="140">
        <v>20.033033808219177</v>
      </c>
    </row>
    <row r="45" spans="1:2" ht="12">
      <c r="A45" s="3">
        <v>2004</v>
      </c>
      <c r="B45" s="140">
        <v>20.730670081967205</v>
      </c>
    </row>
    <row r="46" spans="1:2" ht="12">
      <c r="A46" s="3">
        <v>2005</v>
      </c>
      <c r="B46" s="140">
        <v>20.802178301369864</v>
      </c>
    </row>
    <row r="47" spans="1:2" ht="12">
      <c r="A47" s="4">
        <v>2006</v>
      </c>
      <c r="B47" s="141">
        <v>20.588881835616437</v>
      </c>
    </row>
    <row r="49" ht="12">
      <c r="A49" t="s">
        <v>127</v>
      </c>
    </row>
    <row r="51" spans="1:9" ht="12.75" customHeight="1">
      <c r="A51" s="241" t="s">
        <v>55</v>
      </c>
      <c r="B51" s="241"/>
      <c r="C51" s="241"/>
      <c r="D51" s="241"/>
      <c r="E51" s="241"/>
      <c r="F51" s="241"/>
      <c r="G51" s="241"/>
      <c r="H51" s="241"/>
      <c r="I51" s="136"/>
    </row>
    <row r="52" spans="1:9" ht="12">
      <c r="A52" s="241"/>
      <c r="B52" s="241"/>
      <c r="C52" s="241"/>
      <c r="D52" s="241"/>
      <c r="E52" s="241"/>
      <c r="F52" s="241"/>
      <c r="G52" s="241"/>
      <c r="H52" s="241"/>
      <c r="I52" s="136"/>
    </row>
    <row r="53" spans="1:9" ht="12">
      <c r="A53" s="241"/>
      <c r="B53" s="241"/>
      <c r="C53" s="241"/>
      <c r="D53" s="241"/>
      <c r="E53" s="241"/>
      <c r="F53" s="241"/>
      <c r="G53" s="241"/>
      <c r="H53" s="241"/>
      <c r="I53" s="136"/>
    </row>
    <row r="54" spans="1:9" ht="12">
      <c r="A54" s="136"/>
      <c r="B54" s="136"/>
      <c r="C54" s="136"/>
      <c r="D54" s="136"/>
      <c r="E54" s="136"/>
      <c r="F54" s="136"/>
      <c r="G54" s="136"/>
      <c r="H54" s="136"/>
      <c r="I54" s="136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12" customWidth="1"/>
    <col min="2" max="9" width="8.7109375" style="12" customWidth="1"/>
    <col min="10" max="16384" width="9.140625" style="6" customWidth="1"/>
  </cols>
  <sheetData>
    <row r="1" spans="1:9" ht="12">
      <c r="A1" s="246" t="s">
        <v>126</v>
      </c>
      <c r="B1" s="246"/>
      <c r="C1" s="246"/>
      <c r="D1" s="246"/>
      <c r="E1" s="246"/>
      <c r="F1" s="246"/>
      <c r="G1" s="246"/>
      <c r="H1" s="246"/>
      <c r="I1" s="246"/>
    </row>
    <row r="2" s="1" customFormat="1" ht="12"/>
    <row r="3" spans="1:9" s="1" customFormat="1" ht="24">
      <c r="A3" s="7" t="s">
        <v>71</v>
      </c>
      <c r="B3" s="8" t="s">
        <v>74</v>
      </c>
      <c r="C3" s="9" t="s">
        <v>75</v>
      </c>
      <c r="D3" s="8" t="s">
        <v>76</v>
      </c>
      <c r="E3" s="8" t="s">
        <v>77</v>
      </c>
      <c r="F3" s="8" t="s">
        <v>78</v>
      </c>
      <c r="G3" s="8" t="s">
        <v>79</v>
      </c>
      <c r="H3" s="8" t="s">
        <v>80</v>
      </c>
      <c r="I3" s="8" t="s">
        <v>81</v>
      </c>
    </row>
    <row r="4" spans="1:9" ht="12.75" customHeight="1">
      <c r="A4" s="6"/>
      <c r="B4" s="247" t="s">
        <v>82</v>
      </c>
      <c r="C4" s="248"/>
      <c r="D4" s="248"/>
      <c r="E4" s="248"/>
      <c r="F4" s="248"/>
      <c r="G4" s="248"/>
      <c r="H4" s="248"/>
      <c r="I4" s="248"/>
    </row>
    <row r="5" spans="1:9" ht="12">
      <c r="A5" s="10"/>
      <c r="B5" s="10"/>
      <c r="C5" s="10"/>
      <c r="D5" s="10"/>
      <c r="E5" s="10"/>
      <c r="F5" s="10"/>
      <c r="G5" s="10"/>
      <c r="H5" s="10"/>
      <c r="I5" s="10"/>
    </row>
    <row r="6" spans="1:9" ht="12">
      <c r="A6" s="11">
        <v>1980</v>
      </c>
      <c r="B6" s="137">
        <v>12.514175430868711</v>
      </c>
      <c r="C6" s="137">
        <v>2.093894383359857</v>
      </c>
      <c r="D6" s="137">
        <v>2.099595067024387</v>
      </c>
      <c r="E6" s="137">
        <v>1.2868059734693496</v>
      </c>
      <c r="F6" s="138">
        <v>5.437808339946658</v>
      </c>
      <c r="G6" s="137">
        <v>2.98343428300764</v>
      </c>
      <c r="H6" s="137">
        <v>15.387791</v>
      </c>
      <c r="I6" s="137">
        <v>70.25604086463696</v>
      </c>
    </row>
    <row r="7" spans="1:9" ht="12">
      <c r="A7" s="11">
        <v>1981</v>
      </c>
      <c r="B7" s="137">
        <v>12.332198120184346</v>
      </c>
      <c r="C7" s="137">
        <v>2.4482759839313877</v>
      </c>
      <c r="D7" s="137">
        <v>2.276373135933863</v>
      </c>
      <c r="E7" s="137">
        <v>1.1588646060719494</v>
      </c>
      <c r="F7" s="138">
        <v>5.491161366194781</v>
      </c>
      <c r="G7" s="137">
        <v>2.9408103862421866</v>
      </c>
      <c r="H7" s="137">
        <v>15.89158</v>
      </c>
      <c r="I7" s="137">
        <v>71.42938788549942</v>
      </c>
    </row>
    <row r="8" spans="1:9" ht="12">
      <c r="A8" s="11">
        <v>1982</v>
      </c>
      <c r="B8" s="137">
        <v>13.165312380158074</v>
      </c>
      <c r="C8" s="137">
        <v>2.551679363640058</v>
      </c>
      <c r="D8" s="137">
        <v>2.228853968287848</v>
      </c>
      <c r="E8" s="137">
        <v>1.1757017936920666</v>
      </c>
      <c r="F8" s="138">
        <v>5.498006420171103</v>
      </c>
      <c r="G8" s="137">
        <v>2.732464376649525</v>
      </c>
      <c r="H8" s="137">
        <v>15.299931</v>
      </c>
      <c r="I8" s="137">
        <v>72.6703249505986</v>
      </c>
    </row>
    <row r="9" spans="1:9" ht="12">
      <c r="A9" s="11">
        <v>1983</v>
      </c>
      <c r="B9" s="137">
        <v>13.918154001054004</v>
      </c>
      <c r="C9" s="137">
        <v>2.682044875756829</v>
      </c>
      <c r="D9" s="137">
        <v>2.1296404280224395</v>
      </c>
      <c r="E9" s="137">
        <v>1.0688623926307397</v>
      </c>
      <c r="F9" s="138">
        <v>5.526041845774078</v>
      </c>
      <c r="G9" s="137">
        <v>2.776547454204801</v>
      </c>
      <c r="H9" s="137">
        <v>15.878818</v>
      </c>
      <c r="I9" s="137">
        <v>74.59093071301314</v>
      </c>
    </row>
    <row r="10" spans="1:9" ht="12">
      <c r="A10" s="11">
        <v>1984</v>
      </c>
      <c r="B10" s="137">
        <v>15.29867613728492</v>
      </c>
      <c r="C10" s="137">
        <v>3.1857462256583458</v>
      </c>
      <c r="D10" s="137">
        <v>2.3963394874274173</v>
      </c>
      <c r="E10" s="137">
        <v>1.0108283682473913</v>
      </c>
      <c r="F10" s="138">
        <v>5.745750937665727</v>
      </c>
      <c r="G10" s="137">
        <v>2.085939449079384</v>
      </c>
      <c r="H10" s="137">
        <v>17.05914</v>
      </c>
      <c r="I10" s="137">
        <v>78.9522357523587</v>
      </c>
    </row>
    <row r="11" spans="1:9" ht="12">
      <c r="A11" s="11">
        <v>1985</v>
      </c>
      <c r="B11" s="137">
        <v>16.476015283326518</v>
      </c>
      <c r="C11" s="137">
        <v>3.3127096720215854</v>
      </c>
      <c r="D11" s="137">
        <v>2.527276021079283</v>
      </c>
      <c r="E11" s="137">
        <v>0.976760392894633</v>
      </c>
      <c r="F11" s="138">
        <v>5.709040730900775</v>
      </c>
      <c r="G11" s="137">
        <v>2.6524467623178434</v>
      </c>
      <c r="H11" s="137">
        <v>17.464937</v>
      </c>
      <c r="I11" s="137">
        <v>82.44482194669821</v>
      </c>
    </row>
    <row r="12" spans="1:9" ht="12">
      <c r="A12" s="11">
        <v>1986</v>
      </c>
      <c r="B12" s="137">
        <v>17.441786031003435</v>
      </c>
      <c r="C12" s="137">
        <v>3.545074721828968</v>
      </c>
      <c r="D12" s="137">
        <v>2.3074854437029146</v>
      </c>
      <c r="E12" s="137">
        <v>0.7939293616834586</v>
      </c>
      <c r="F12" s="138">
        <v>5.8117825421548615</v>
      </c>
      <c r="G12" s="137">
        <v>2.778281261731179</v>
      </c>
      <c r="H12" s="137">
        <v>17.243665</v>
      </c>
      <c r="I12" s="137">
        <v>83.80115895459875</v>
      </c>
    </row>
    <row r="13" spans="1:9" ht="12">
      <c r="A13" s="11">
        <v>1987</v>
      </c>
      <c r="B13" s="137">
        <v>18.64066237228208</v>
      </c>
      <c r="C13" s="137">
        <v>3.566152414166593</v>
      </c>
      <c r="D13" s="137">
        <v>2.365722884215313</v>
      </c>
      <c r="E13" s="137">
        <v>0.7017194458857162</v>
      </c>
      <c r="F13" s="138">
        <v>5.688904700921441</v>
      </c>
      <c r="G13" s="137">
        <v>2.9438409360491766</v>
      </c>
      <c r="H13" s="137">
        <v>18.017081</v>
      </c>
      <c r="I13" s="137">
        <v>86.3985112325752</v>
      </c>
    </row>
    <row r="14" spans="1:9" ht="12">
      <c r="A14" s="11">
        <v>1988</v>
      </c>
      <c r="B14" s="137">
        <v>19.925159008964773</v>
      </c>
      <c r="C14" s="137">
        <v>3.7462561372562795</v>
      </c>
      <c r="D14" s="137">
        <v>2.6409886167612835</v>
      </c>
      <c r="E14" s="137">
        <v>0.5439695885523638</v>
      </c>
      <c r="F14" s="138">
        <v>5.630393962470934</v>
      </c>
      <c r="G14" s="137">
        <v>2.7814733552392785</v>
      </c>
      <c r="H14" s="137">
        <v>18.885868</v>
      </c>
      <c r="I14" s="137">
        <v>88.95154011608915</v>
      </c>
    </row>
    <row r="15" spans="1:9" ht="12">
      <c r="A15" s="11">
        <v>1989</v>
      </c>
      <c r="B15" s="137">
        <v>20.10716352689807</v>
      </c>
      <c r="C15" s="137">
        <v>4.001795281600315</v>
      </c>
      <c r="D15" s="137">
        <v>2.647031382914636</v>
      </c>
      <c r="E15" s="137">
        <v>0.7379366814718102</v>
      </c>
      <c r="F15" s="138">
        <v>5.51743252736295</v>
      </c>
      <c r="G15" s="137">
        <v>2.8779372435166533</v>
      </c>
      <c r="H15" s="137">
        <v>19.100167</v>
      </c>
      <c r="I15" s="137">
        <v>89.03779402961021</v>
      </c>
    </row>
    <row r="16" spans="1:9" ht="12">
      <c r="A16" s="11">
        <v>1990</v>
      </c>
      <c r="B16" s="137">
        <v>20.25780655692278</v>
      </c>
      <c r="C16" s="137">
        <v>4.170856642533761</v>
      </c>
      <c r="D16" s="137">
        <v>2.7390518072008954</v>
      </c>
      <c r="E16" s="137">
        <v>0.7664180282141003</v>
      </c>
      <c r="F16" s="138">
        <v>5.354598077524905</v>
      </c>
      <c r="G16" s="137">
        <v>2.7237329293392327</v>
      </c>
      <c r="H16" s="137">
        <v>19.177421</v>
      </c>
      <c r="I16" s="137">
        <v>89.22970175022017</v>
      </c>
    </row>
    <row r="17" spans="1:9" ht="12">
      <c r="A17" s="11">
        <v>1991</v>
      </c>
      <c r="B17" s="137">
        <v>21.04626334637253</v>
      </c>
      <c r="C17" s="137">
        <v>4.552331786459805</v>
      </c>
      <c r="D17" s="137">
        <v>2.7823398608905068</v>
      </c>
      <c r="E17" s="137">
        <v>0.8106933545770777</v>
      </c>
      <c r="F17" s="138">
        <v>4.350310857314944</v>
      </c>
      <c r="G17" s="137">
        <v>2.6646326686795256</v>
      </c>
      <c r="H17" s="137">
        <v>19.001367</v>
      </c>
      <c r="I17" s="137">
        <v>86.04853940106713</v>
      </c>
    </row>
    <row r="18" spans="1:9" ht="12">
      <c r="A18" s="11">
        <v>1992</v>
      </c>
      <c r="B18" s="137">
        <v>21.712899269575402</v>
      </c>
      <c r="C18" s="137">
        <v>4.846592746769212</v>
      </c>
      <c r="D18" s="137">
        <v>2.67880455214908</v>
      </c>
      <c r="E18" s="137">
        <v>0.675864389026843</v>
      </c>
      <c r="F18" s="138">
        <v>3.9586035974813045</v>
      </c>
      <c r="G18" s="137">
        <v>2.343651920011643</v>
      </c>
      <c r="H18" s="137">
        <v>19.157092</v>
      </c>
      <c r="I18" s="137">
        <v>85.45640924990424</v>
      </c>
    </row>
    <row r="19" spans="1:9" ht="12">
      <c r="A19" s="11">
        <v>1993</v>
      </c>
      <c r="B19" s="137">
        <v>22.91037013681563</v>
      </c>
      <c r="C19" s="137">
        <v>5.148076748869333</v>
      </c>
      <c r="D19" s="137">
        <v>2.6770213530938114</v>
      </c>
      <c r="E19" s="137">
        <v>0.57626499653268</v>
      </c>
      <c r="F19" s="138">
        <v>3.8069157021166746</v>
      </c>
      <c r="G19" s="137">
        <v>2.180603947762786</v>
      </c>
      <c r="H19" s="137">
        <v>19.862254</v>
      </c>
      <c r="I19" s="137">
        <v>86.69464205184589</v>
      </c>
    </row>
    <row r="20" spans="1:9" ht="12">
      <c r="A20" s="11">
        <v>1994</v>
      </c>
      <c r="B20" s="137">
        <v>24.95865203194677</v>
      </c>
      <c r="C20" s="137">
        <v>5.419889131728079</v>
      </c>
      <c r="D20" s="137">
        <v>2.8692107123279302</v>
      </c>
      <c r="E20" s="137">
        <v>0.5451535708219065</v>
      </c>
      <c r="F20" s="138">
        <v>3.6644261361635673</v>
      </c>
      <c r="G20" s="137">
        <v>1.9988516669079632</v>
      </c>
      <c r="H20" s="137">
        <v>19.967793</v>
      </c>
      <c r="I20" s="137">
        <v>87.53039135081491</v>
      </c>
    </row>
    <row r="21" spans="1:9" ht="12">
      <c r="A21" s="11">
        <v>1995</v>
      </c>
      <c r="B21" s="137">
        <v>25.123842323928052</v>
      </c>
      <c r="C21" s="137">
        <v>6.612928262017645</v>
      </c>
      <c r="D21" s="137">
        <v>2.9624315222688375</v>
      </c>
      <c r="E21" s="137">
        <v>0.5736361077848867</v>
      </c>
      <c r="F21" s="138">
        <v>3.521230376239781</v>
      </c>
      <c r="G21" s="137">
        <v>1.7755024263433916</v>
      </c>
      <c r="H21" s="137">
        <v>20.149785</v>
      </c>
      <c r="I21" s="137">
        <v>88.46598598116285</v>
      </c>
    </row>
    <row r="22" spans="1:9" ht="12">
      <c r="A22" s="11">
        <v>1996</v>
      </c>
      <c r="B22" s="137">
        <v>25.406964781041875</v>
      </c>
      <c r="C22" s="137">
        <v>6.030401868426577</v>
      </c>
      <c r="D22" s="137">
        <v>2.998914292536016</v>
      </c>
      <c r="E22" s="137">
        <v>0.6197609319248881</v>
      </c>
      <c r="F22" s="138">
        <v>3.462618513440543</v>
      </c>
      <c r="G22" s="137">
        <v>1.710201763654082</v>
      </c>
      <c r="H22" s="137">
        <v>21.02473</v>
      </c>
      <c r="I22" s="137">
        <v>90.1330829537792</v>
      </c>
    </row>
    <row r="23" spans="1:9" ht="12">
      <c r="A23" s="11">
        <v>1997</v>
      </c>
      <c r="B23" s="137">
        <v>26.890486613541846</v>
      </c>
      <c r="C23" s="137">
        <v>6.3331968473564375</v>
      </c>
      <c r="D23" s="137">
        <v>3.293259008700216</v>
      </c>
      <c r="E23" s="137">
        <v>0.5604855370135762</v>
      </c>
      <c r="F23" s="138">
        <v>3.4668978372679717</v>
      </c>
      <c r="G23" s="137">
        <v>1.61313050230014</v>
      </c>
      <c r="H23" s="137">
        <v>21.491861</v>
      </c>
      <c r="I23" s="137">
        <v>92.54801179777294</v>
      </c>
    </row>
    <row r="24" spans="1:9" ht="12">
      <c r="A24" s="11">
        <v>1998</v>
      </c>
      <c r="B24" s="137">
        <v>25.81241440469618</v>
      </c>
      <c r="C24" s="137">
        <v>6.527053831485478</v>
      </c>
      <c r="D24" s="137">
        <v>3.114811487671691</v>
      </c>
      <c r="E24" s="137">
        <v>0.6662092890235036</v>
      </c>
      <c r="F24" s="138">
        <v>3.3978946723511707</v>
      </c>
      <c r="G24" s="137">
        <v>1.5564695833494548</v>
      </c>
      <c r="H24" s="137">
        <v>21.722828</v>
      </c>
      <c r="I24" s="137">
        <v>90.81016920977135</v>
      </c>
    </row>
    <row r="25" spans="1:9" ht="12">
      <c r="A25" s="11">
        <v>1999</v>
      </c>
      <c r="B25" s="137">
        <v>25.017102711067942</v>
      </c>
      <c r="C25" s="137">
        <v>7.0224721288512</v>
      </c>
      <c r="D25" s="137">
        <v>3.400251028631532</v>
      </c>
      <c r="E25" s="137">
        <v>0.5972353328255999</v>
      </c>
      <c r="F25" s="138">
        <v>3.223023182584917</v>
      </c>
      <c r="G25" s="137">
        <v>1.3835225153955883</v>
      </c>
      <c r="H25" s="137">
        <v>21.680229</v>
      </c>
      <c r="I25" s="137">
        <v>91.73656686233079</v>
      </c>
    </row>
    <row r="26" spans="1:9" ht="12">
      <c r="A26" s="11">
        <v>2000</v>
      </c>
      <c r="B26" s="137">
        <v>23.97390076025507</v>
      </c>
      <c r="C26" s="137">
        <v>7.288624860652799</v>
      </c>
      <c r="D26" s="137">
        <v>3.93928455519233</v>
      </c>
      <c r="E26" s="137">
        <v>0.5782230330239998</v>
      </c>
      <c r="F26" s="138">
        <v>3.4482692893306957</v>
      </c>
      <c r="G26" s="137">
        <v>1.4036080373453887</v>
      </c>
      <c r="H26" s="137">
        <v>22.644876</v>
      </c>
      <c r="I26" s="137">
        <v>93.53732240375277</v>
      </c>
    </row>
    <row r="27" spans="1:9" ht="12">
      <c r="A27" s="11">
        <v>2001</v>
      </c>
      <c r="B27" s="137">
        <v>25.286005214713448</v>
      </c>
      <c r="C27" s="137">
        <v>7.5408988765824</v>
      </c>
      <c r="D27" s="137">
        <v>4.037274179415956</v>
      </c>
      <c r="E27" s="137">
        <v>0.4832544614015999</v>
      </c>
      <c r="F27" s="138">
        <v>3.519547870530902</v>
      </c>
      <c r="G27" s="137">
        <v>1.5836050277406448</v>
      </c>
      <c r="H27" s="137">
        <v>21.943532</v>
      </c>
      <c r="I27" s="137">
        <v>95.07723903196279</v>
      </c>
    </row>
    <row r="28" spans="1:9" ht="12">
      <c r="A28" s="11">
        <v>2002</v>
      </c>
      <c r="B28" s="137">
        <v>28.417810903114763</v>
      </c>
      <c r="C28" s="137">
        <v>7.26918307584</v>
      </c>
      <c r="D28" s="137">
        <v>4.1949044755967995</v>
      </c>
      <c r="E28" s="137">
        <v>0.523126392768</v>
      </c>
      <c r="F28" s="138">
        <v>3.4224932250750992</v>
      </c>
      <c r="G28" s="137">
        <v>1.4566164132470802</v>
      </c>
      <c r="H28" s="137">
        <v>21.964749</v>
      </c>
      <c r="I28" s="137">
        <v>98.35561603299655</v>
      </c>
    </row>
    <row r="29" spans="1:9" ht="12">
      <c r="A29" s="11">
        <v>2003</v>
      </c>
      <c r="B29" s="137">
        <v>34.662343817808036</v>
      </c>
      <c r="C29" s="137">
        <v>7.450798243392001</v>
      </c>
      <c r="D29" s="137">
        <v>4.3371701033472</v>
      </c>
      <c r="E29" s="137">
        <v>0.5580564154367998</v>
      </c>
      <c r="F29" s="138">
        <v>3.4396665631552703</v>
      </c>
      <c r="G29" s="137">
        <v>1.5770161990819322</v>
      </c>
      <c r="H29" s="137">
        <v>22.371446</v>
      </c>
      <c r="I29" s="137">
        <v>107.03303762064272</v>
      </c>
    </row>
    <row r="30" spans="1:9" ht="12">
      <c r="A30" s="11">
        <v>2004</v>
      </c>
      <c r="B30" s="137">
        <v>41.40879408230324</v>
      </c>
      <c r="C30" s="137">
        <v>8.360499518784</v>
      </c>
      <c r="D30" s="137">
        <v>4.765059325017599</v>
      </c>
      <c r="E30" s="137">
        <v>0.5280456779136</v>
      </c>
      <c r="F30" s="138">
        <v>3.48025703791471</v>
      </c>
      <c r="G30" s="137">
        <v>1.5180859993283684</v>
      </c>
      <c r="H30" s="137">
        <v>22.603934</v>
      </c>
      <c r="I30" s="137">
        <v>116.16446735650332</v>
      </c>
    </row>
    <row r="31" spans="1:9" ht="12">
      <c r="A31" s="11">
        <v>2005</v>
      </c>
      <c r="B31" s="137">
        <v>46.905466295275666</v>
      </c>
      <c r="C31" s="137">
        <v>8.646105030527998</v>
      </c>
      <c r="D31" s="137">
        <v>4.596432776140801</v>
      </c>
      <c r="E31" s="137">
        <v>0.5534613845375999</v>
      </c>
      <c r="F31" s="139">
        <v>3.382283692642289</v>
      </c>
      <c r="G31" s="137">
        <v>1.5504840527179626</v>
      </c>
      <c r="H31" s="137">
        <v>22.829451</v>
      </c>
      <c r="I31" s="137">
        <v>122.59181817167396</v>
      </c>
    </row>
    <row r="32" spans="1:9" ht="12">
      <c r="A32" s="11"/>
      <c r="B32" s="137"/>
      <c r="C32" s="137"/>
      <c r="D32" s="137"/>
      <c r="E32" s="137"/>
      <c r="F32" s="139"/>
      <c r="G32" s="137"/>
      <c r="H32" s="137"/>
      <c r="I32" s="137"/>
    </row>
    <row r="33" spans="1:9" ht="38.25" customHeight="1">
      <c r="A33" s="7" t="s">
        <v>109</v>
      </c>
      <c r="B33" s="35">
        <f aca="true" t="shared" si="0" ref="B33:I33">((B31-B16)/B16)*100</f>
        <v>131.54267054271222</v>
      </c>
      <c r="C33" s="35">
        <f t="shared" si="0"/>
        <v>107.2980630011671</v>
      </c>
      <c r="D33" s="35">
        <f t="shared" si="0"/>
        <v>67.81109302339223</v>
      </c>
      <c r="E33" s="35">
        <f t="shared" si="0"/>
        <v>-27.785964817754866</v>
      </c>
      <c r="F33" s="35">
        <f t="shared" si="0"/>
        <v>-36.8340322901377</v>
      </c>
      <c r="G33" s="35">
        <f t="shared" si="0"/>
        <v>-43.07503367835318</v>
      </c>
      <c r="H33" s="35">
        <f t="shared" si="0"/>
        <v>19.043384405025055</v>
      </c>
      <c r="I33" s="35">
        <f t="shared" si="0"/>
        <v>37.38902603848665</v>
      </c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245" t="s">
        <v>43</v>
      </c>
      <c r="B35" s="245"/>
      <c r="C35" s="245"/>
      <c r="D35" s="245"/>
      <c r="E35" s="245"/>
      <c r="F35" s="245"/>
      <c r="G35" s="245"/>
      <c r="H35" s="245"/>
      <c r="I35" s="245"/>
    </row>
    <row r="36" spans="1:9" ht="12">
      <c r="A36" s="245"/>
      <c r="B36" s="245"/>
      <c r="C36" s="245"/>
      <c r="D36" s="245"/>
      <c r="E36" s="245"/>
      <c r="F36" s="245"/>
      <c r="G36" s="245"/>
      <c r="H36" s="245"/>
      <c r="I36" s="245"/>
    </row>
    <row r="37" spans="1:9" ht="12">
      <c r="A37" s="245"/>
      <c r="B37" s="245"/>
      <c r="C37" s="245"/>
      <c r="D37" s="245"/>
      <c r="E37" s="245"/>
      <c r="F37" s="245"/>
      <c r="G37" s="245"/>
      <c r="H37" s="245"/>
      <c r="I37" s="245"/>
    </row>
    <row r="39" spans="1:9" ht="12">
      <c r="A39" s="245" t="s">
        <v>56</v>
      </c>
      <c r="B39" s="245"/>
      <c r="C39" s="245"/>
      <c r="D39" s="245"/>
      <c r="E39" s="245"/>
      <c r="F39" s="245"/>
      <c r="G39" s="245"/>
      <c r="H39" s="245"/>
      <c r="I39" s="245"/>
    </row>
    <row r="40" spans="1:9" ht="12">
      <c r="A40" s="245"/>
      <c r="B40" s="245"/>
      <c r="C40" s="245"/>
      <c r="D40" s="245"/>
      <c r="E40" s="245"/>
      <c r="F40" s="245"/>
      <c r="G40" s="245"/>
      <c r="H40" s="245"/>
      <c r="I40" s="245"/>
    </row>
    <row r="41" spans="1:9" ht="12">
      <c r="A41" s="245"/>
      <c r="B41" s="245"/>
      <c r="C41" s="245"/>
      <c r="D41" s="245"/>
      <c r="E41" s="245"/>
      <c r="F41" s="245"/>
      <c r="G41" s="245"/>
      <c r="H41" s="245"/>
      <c r="I41" s="245"/>
    </row>
    <row r="43" ht="12">
      <c r="A43" s="194" t="s">
        <v>125</v>
      </c>
    </row>
  </sheetData>
  <mergeCells count="4">
    <mergeCell ref="A39:I41"/>
    <mergeCell ref="A35:I37"/>
    <mergeCell ref="A1:I1"/>
    <mergeCell ref="B4:I4"/>
  </mergeCells>
  <hyperlinks>
    <hyperlink ref="A43" location="Index!A1" display="Back to INDEX"/>
  </hyperlinks>
  <printOptions/>
  <pageMargins left="1" right="1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3.421875" style="0" customWidth="1"/>
    <col min="3" max="3" width="15.7109375" style="0" customWidth="1"/>
  </cols>
  <sheetData>
    <row r="1" spans="1:2" ht="12">
      <c r="A1" s="1" t="s">
        <v>3</v>
      </c>
      <c r="B1" s="1"/>
    </row>
    <row r="3" spans="1:10" ht="12">
      <c r="A3" s="4" t="s">
        <v>71</v>
      </c>
      <c r="B3" s="4"/>
      <c r="C3" s="54" t="s">
        <v>106</v>
      </c>
      <c r="D3" s="46"/>
      <c r="E3" s="46"/>
      <c r="F3" s="46"/>
      <c r="G3" s="46"/>
      <c r="H3" s="46"/>
      <c r="I3" s="46"/>
      <c r="J3" s="46"/>
    </row>
    <row r="4" spans="1:3" ht="12">
      <c r="A4" s="3"/>
      <c r="B4" s="3"/>
      <c r="C4" s="87" t="s">
        <v>107</v>
      </c>
    </row>
    <row r="5" spans="1:2" ht="12">
      <c r="A5" s="3"/>
      <c r="B5" s="3"/>
    </row>
    <row r="6" spans="1:3" ht="12">
      <c r="A6" s="3">
        <v>1970</v>
      </c>
      <c r="B6" s="3"/>
      <c r="C6">
        <v>16</v>
      </c>
    </row>
    <row r="7" spans="1:3" ht="12">
      <c r="A7" s="3">
        <v>1971</v>
      </c>
      <c r="B7" s="3"/>
      <c r="C7">
        <v>24</v>
      </c>
    </row>
    <row r="8" spans="1:3" ht="12">
      <c r="A8" s="3">
        <v>1972</v>
      </c>
      <c r="B8" s="3"/>
      <c r="C8">
        <v>32</v>
      </c>
    </row>
    <row r="9" spans="1:3" ht="12">
      <c r="A9" s="3">
        <v>1973</v>
      </c>
      <c r="B9" s="3"/>
      <c r="C9">
        <v>45</v>
      </c>
    </row>
    <row r="10" spans="1:3" ht="12">
      <c r="A10" s="3">
        <v>1974</v>
      </c>
      <c r="B10" s="3"/>
      <c r="C10">
        <v>61</v>
      </c>
    </row>
    <row r="11" spans="1:3" ht="12">
      <c r="A11" s="3">
        <v>1975</v>
      </c>
      <c r="B11" s="3"/>
      <c r="C11">
        <v>71</v>
      </c>
    </row>
    <row r="12" spans="1:3" ht="12">
      <c r="A12" s="3">
        <v>1976</v>
      </c>
      <c r="B12" s="3"/>
      <c r="C12">
        <v>85</v>
      </c>
    </row>
    <row r="13" spans="1:3" ht="12">
      <c r="A13" s="3">
        <v>1977</v>
      </c>
      <c r="B13" s="3"/>
      <c r="C13">
        <v>99</v>
      </c>
    </row>
    <row r="14" spans="1:3" ht="12">
      <c r="A14" s="3">
        <v>1978</v>
      </c>
      <c r="B14" s="3"/>
      <c r="C14">
        <v>114</v>
      </c>
    </row>
    <row r="15" spans="1:3" ht="12">
      <c r="A15" s="3">
        <v>1979</v>
      </c>
      <c r="B15" s="3"/>
      <c r="C15">
        <v>121</v>
      </c>
    </row>
    <row r="16" spans="1:3" ht="12">
      <c r="A16" s="3">
        <v>1980</v>
      </c>
      <c r="B16" s="3"/>
      <c r="C16">
        <v>135</v>
      </c>
    </row>
    <row r="17" spans="1:3" ht="12">
      <c r="A17" s="3">
        <v>1981</v>
      </c>
      <c r="B17" s="3"/>
      <c r="C17">
        <v>155</v>
      </c>
    </row>
    <row r="18" spans="1:3" ht="12">
      <c r="A18" s="3">
        <v>1982</v>
      </c>
      <c r="B18" s="3"/>
      <c r="C18">
        <v>170</v>
      </c>
    </row>
    <row r="19" spans="1:3" ht="12">
      <c r="A19" s="3">
        <v>1983</v>
      </c>
      <c r="B19" s="3"/>
      <c r="C19">
        <v>189</v>
      </c>
    </row>
    <row r="20" spans="1:3" ht="12">
      <c r="A20" s="3">
        <v>1984</v>
      </c>
      <c r="B20" s="3"/>
      <c r="C20">
        <v>219</v>
      </c>
    </row>
    <row r="21" spans="1:3" ht="12">
      <c r="A21" s="3">
        <v>1985</v>
      </c>
      <c r="B21" s="3"/>
      <c r="C21">
        <v>250</v>
      </c>
    </row>
    <row r="22" spans="1:3" ht="12">
      <c r="A22" s="3">
        <v>1986</v>
      </c>
      <c r="B22" s="3"/>
      <c r="C22">
        <v>276</v>
      </c>
    </row>
    <row r="23" spans="1:3" ht="12">
      <c r="A23" s="3">
        <v>1987</v>
      </c>
      <c r="B23" s="3"/>
      <c r="C23">
        <v>297</v>
      </c>
    </row>
    <row r="24" spans="1:3" ht="12">
      <c r="A24" s="3">
        <v>1988</v>
      </c>
      <c r="B24" s="3"/>
      <c r="C24">
        <v>310</v>
      </c>
    </row>
    <row r="25" spans="1:3" ht="12">
      <c r="A25" s="3">
        <v>1989</v>
      </c>
      <c r="B25" s="3"/>
      <c r="C25">
        <v>320</v>
      </c>
    </row>
    <row r="26" spans="1:3" ht="12">
      <c r="A26" s="3">
        <v>1990</v>
      </c>
      <c r="B26" s="3"/>
      <c r="C26">
        <v>328</v>
      </c>
    </row>
    <row r="27" spans="1:3" ht="12">
      <c r="A27" s="3">
        <v>1991</v>
      </c>
      <c r="B27" s="3"/>
      <c r="C27">
        <v>325</v>
      </c>
    </row>
    <row r="28" spans="1:3" ht="12">
      <c r="A28" s="3">
        <v>1992</v>
      </c>
      <c r="B28" s="3"/>
      <c r="C28">
        <v>327</v>
      </c>
    </row>
    <row r="29" spans="1:3" ht="12">
      <c r="A29" s="3">
        <v>1993</v>
      </c>
      <c r="B29" s="3"/>
      <c r="C29">
        <v>336</v>
      </c>
    </row>
    <row r="30" spans="1:3" ht="12">
      <c r="A30" s="3">
        <v>1994</v>
      </c>
      <c r="B30" s="3"/>
      <c r="C30">
        <v>338</v>
      </c>
    </row>
    <row r="31" spans="1:3" ht="12">
      <c r="A31" s="3">
        <v>1995</v>
      </c>
      <c r="B31" s="3"/>
      <c r="C31">
        <v>340</v>
      </c>
    </row>
    <row r="32" spans="1:3" ht="12">
      <c r="A32" s="3">
        <v>1996</v>
      </c>
      <c r="B32" s="3"/>
      <c r="C32">
        <v>343</v>
      </c>
    </row>
    <row r="33" spans="1:3" ht="12">
      <c r="A33" s="3">
        <v>1997</v>
      </c>
      <c r="B33" s="3"/>
      <c r="C33">
        <v>343</v>
      </c>
    </row>
    <row r="34" spans="1:3" ht="12">
      <c r="A34" s="3">
        <v>1998</v>
      </c>
      <c r="B34" s="3"/>
      <c r="C34">
        <v>343</v>
      </c>
    </row>
    <row r="35" spans="1:3" ht="12">
      <c r="A35" s="3">
        <v>1999</v>
      </c>
      <c r="B35" s="3"/>
      <c r="C35">
        <v>346</v>
      </c>
    </row>
    <row r="36" spans="1:3" ht="12">
      <c r="A36" s="3">
        <v>2000</v>
      </c>
      <c r="B36" s="3"/>
      <c r="C36">
        <v>349</v>
      </c>
    </row>
    <row r="37" spans="1:3" ht="12">
      <c r="A37" s="3">
        <v>2001</v>
      </c>
      <c r="B37" s="3"/>
      <c r="C37">
        <v>352</v>
      </c>
    </row>
    <row r="38" spans="1:3" ht="12">
      <c r="A38" s="3">
        <v>2002</v>
      </c>
      <c r="B38" s="3"/>
      <c r="C38">
        <v>357</v>
      </c>
    </row>
    <row r="39" spans="1:3" ht="12">
      <c r="A39" s="3">
        <v>2003</v>
      </c>
      <c r="B39" s="3"/>
      <c r="C39">
        <v>358</v>
      </c>
    </row>
    <row r="40" spans="1:3" ht="12">
      <c r="A40" s="3">
        <v>2004</v>
      </c>
      <c r="B40" s="3"/>
      <c r="C40">
        <v>366</v>
      </c>
    </row>
    <row r="41" spans="1:3" ht="12">
      <c r="A41" s="3">
        <v>2005</v>
      </c>
      <c r="B41" s="3"/>
      <c r="C41">
        <v>370</v>
      </c>
    </row>
    <row r="42" spans="1:10" ht="12">
      <c r="A42" s="3">
        <v>2006</v>
      </c>
      <c r="B42" s="3"/>
      <c r="C42">
        <v>369</v>
      </c>
      <c r="D42" s="46"/>
      <c r="E42" s="46"/>
      <c r="F42" s="46"/>
      <c r="G42" s="46"/>
      <c r="H42" s="46"/>
      <c r="I42" s="46"/>
      <c r="J42" s="46"/>
    </row>
    <row r="43" spans="1:10" ht="12">
      <c r="A43" s="4">
        <v>2007</v>
      </c>
      <c r="B43" s="4" t="s">
        <v>128</v>
      </c>
      <c r="C43" s="45">
        <v>372</v>
      </c>
      <c r="D43" s="46"/>
      <c r="E43" s="46"/>
      <c r="F43" s="46"/>
      <c r="G43" s="46"/>
      <c r="H43" s="46"/>
      <c r="I43" s="46"/>
      <c r="J43" s="46"/>
    </row>
    <row r="45" ht="12">
      <c r="A45" t="s">
        <v>45</v>
      </c>
    </row>
    <row r="47" spans="1:10" ht="12.75" customHeight="1">
      <c r="A47" s="225" t="s">
        <v>146</v>
      </c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2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0" ht="12">
      <c r="A49" s="225"/>
      <c r="B49" s="225"/>
      <c r="C49" s="225"/>
      <c r="D49" s="225"/>
      <c r="E49" s="225"/>
      <c r="F49" s="225"/>
      <c r="G49" s="225"/>
      <c r="H49" s="225"/>
      <c r="I49" s="225"/>
      <c r="J49" s="225"/>
    </row>
    <row r="50" spans="1:10" ht="12">
      <c r="A50" s="225"/>
      <c r="B50" s="225"/>
      <c r="C50" s="225"/>
      <c r="D50" s="225"/>
      <c r="E50" s="225"/>
      <c r="F50" s="225"/>
      <c r="G50" s="225"/>
      <c r="H50" s="225"/>
      <c r="I50" s="225"/>
      <c r="J50" s="225"/>
    </row>
    <row r="51" spans="1:10" ht="12">
      <c r="A51" s="225"/>
      <c r="B51" s="225"/>
      <c r="C51" s="225"/>
      <c r="D51" s="225"/>
      <c r="E51" s="225"/>
      <c r="F51" s="225"/>
      <c r="G51" s="225"/>
      <c r="H51" s="225"/>
      <c r="I51" s="225"/>
      <c r="J51" s="225"/>
    </row>
    <row r="53" spans="1:10" ht="12">
      <c r="A53" s="244" t="s">
        <v>55</v>
      </c>
      <c r="B53" s="244"/>
      <c r="C53" s="244"/>
      <c r="D53" s="244"/>
      <c r="E53" s="244"/>
      <c r="F53" s="244"/>
      <c r="G53" s="244"/>
      <c r="H53" s="244"/>
      <c r="I53" s="244"/>
      <c r="J53" s="244"/>
    </row>
    <row r="54" spans="1:10" ht="12">
      <c r="A54" s="244"/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0" ht="12">
      <c r="A55" s="244"/>
      <c r="B55" s="244"/>
      <c r="C55" s="244"/>
      <c r="D55" s="244"/>
      <c r="E55" s="244"/>
      <c r="F55" s="244"/>
      <c r="G55" s="244"/>
      <c r="H55" s="244"/>
      <c r="I55" s="244"/>
      <c r="J55" s="244"/>
    </row>
    <row r="57" spans="1:2" ht="12">
      <c r="A57" s="194" t="s">
        <v>125</v>
      </c>
      <c r="B57" s="194"/>
    </row>
  </sheetData>
  <mergeCells count="2">
    <mergeCell ref="A53:J55"/>
    <mergeCell ref="A47:J51"/>
  </mergeCells>
  <hyperlinks>
    <hyperlink ref="A57" location="Index!A1" display="Back to INDEX"/>
  </hyperlinks>
  <printOptions/>
  <pageMargins left="0.75" right="0.75" top="0.5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8.8515625" defaultRowHeight="12.75"/>
  <cols>
    <col min="1" max="1" width="58.14062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ht="12">
      <c r="A1" s="1" t="s">
        <v>49</v>
      </c>
    </row>
    <row r="2" spans="1:4" ht="12">
      <c r="A2" s="231"/>
      <c r="B2" s="231"/>
      <c r="C2" s="231"/>
      <c r="D2" s="231"/>
    </row>
    <row r="3" spans="1:4" ht="12">
      <c r="A3" s="45" t="s">
        <v>88</v>
      </c>
      <c r="B3" s="45">
        <v>2006</v>
      </c>
      <c r="C3" s="45"/>
      <c r="D3" s="54" t="s">
        <v>68</v>
      </c>
    </row>
    <row r="4" spans="2:4" ht="12">
      <c r="B4" s="232" t="s">
        <v>108</v>
      </c>
      <c r="C4" s="232"/>
      <c r="D4" s="232"/>
    </row>
    <row r="5" spans="2:4" ht="12">
      <c r="B5" s="179"/>
      <c r="C5" s="179"/>
      <c r="D5" s="179"/>
    </row>
    <row r="6" spans="1:4" ht="12">
      <c r="A6" s="98" t="s">
        <v>154</v>
      </c>
      <c r="B6" s="43">
        <v>65400</v>
      </c>
      <c r="D6" s="43">
        <f>14100</f>
        <v>14100</v>
      </c>
    </row>
    <row r="8" spans="1:4" ht="12">
      <c r="A8" s="98" t="s">
        <v>155</v>
      </c>
      <c r="B8" s="43">
        <v>14200</v>
      </c>
      <c r="D8" s="43">
        <v>73600</v>
      </c>
    </row>
    <row r="9" spans="1:4" ht="12">
      <c r="A9" s="100"/>
      <c r="B9" s="51"/>
      <c r="D9" s="43"/>
    </row>
    <row r="10" spans="1:4" ht="12">
      <c r="A10" s="98" t="s">
        <v>66</v>
      </c>
      <c r="B10" s="43">
        <v>9100</v>
      </c>
      <c r="D10" s="43">
        <v>30800</v>
      </c>
    </row>
    <row r="11" spans="1:2" ht="12">
      <c r="A11" s="100"/>
      <c r="B11" s="51"/>
    </row>
    <row r="12" spans="1:4" ht="12">
      <c r="A12" s="98" t="s">
        <v>67</v>
      </c>
      <c r="B12" s="43">
        <v>89000</v>
      </c>
      <c r="D12" s="43">
        <v>25400</v>
      </c>
    </row>
    <row r="13" spans="1:4" ht="12">
      <c r="A13" s="45"/>
      <c r="B13" s="45"/>
      <c r="C13" s="45"/>
      <c r="D13" s="45"/>
    </row>
    <row r="14" ht="12">
      <c r="A14" s="101"/>
    </row>
    <row r="15" spans="1:4" ht="15.75" customHeight="1">
      <c r="A15" s="226" t="s">
        <v>145</v>
      </c>
      <c r="B15" s="226"/>
      <c r="C15" s="226"/>
      <c r="D15" s="226"/>
    </row>
    <row r="16" spans="1:4" ht="12.75">
      <c r="A16" s="226"/>
      <c r="B16" s="226"/>
      <c r="C16" s="226"/>
      <c r="D16" s="226"/>
    </row>
    <row r="17" spans="1:4" ht="12.75">
      <c r="A17" s="226"/>
      <c r="B17" s="226"/>
      <c r="C17" s="226"/>
      <c r="D17" s="226"/>
    </row>
    <row r="18" spans="1:4" ht="12.75">
      <c r="A18" s="161"/>
      <c r="B18" s="161"/>
      <c r="C18" s="161"/>
      <c r="D18" s="161"/>
    </row>
    <row r="19" spans="1:4" ht="12">
      <c r="A19" s="226" t="s">
        <v>38</v>
      </c>
      <c r="B19" s="226"/>
      <c r="C19" s="226"/>
      <c r="D19" s="226"/>
    </row>
    <row r="20" spans="1:4" ht="12">
      <c r="A20" s="226"/>
      <c r="B20" s="226"/>
      <c r="C20" s="226"/>
      <c r="D20" s="226"/>
    </row>
    <row r="21" spans="1:4" ht="12">
      <c r="A21" s="226"/>
      <c r="B21" s="226"/>
      <c r="C21" s="226"/>
      <c r="D21" s="226"/>
    </row>
    <row r="22" spans="1:4" ht="12">
      <c r="A22" s="226"/>
      <c r="B22" s="226"/>
      <c r="C22" s="226"/>
      <c r="D22" s="226"/>
    </row>
    <row r="23" spans="1:4" ht="12">
      <c r="A23" s="226"/>
      <c r="B23" s="226"/>
      <c r="C23" s="226"/>
      <c r="D23" s="226"/>
    </row>
    <row r="24" spans="1:4" ht="12">
      <c r="A24" s="226"/>
      <c r="B24" s="226"/>
      <c r="C24" s="226"/>
      <c r="D24" s="226"/>
    </row>
    <row r="25" spans="1:4" ht="12">
      <c r="A25" s="226"/>
      <c r="B25" s="226"/>
      <c r="C25" s="226"/>
      <c r="D25" s="226"/>
    </row>
    <row r="26" spans="1:4" ht="12">
      <c r="A26" s="226"/>
      <c r="B26" s="226"/>
      <c r="C26" s="226"/>
      <c r="D26" s="226"/>
    </row>
    <row r="28" spans="1:4" ht="12.75" customHeight="1">
      <c r="A28" s="225" t="s">
        <v>54</v>
      </c>
      <c r="B28" s="225"/>
      <c r="C28" s="225"/>
      <c r="D28" s="225"/>
    </row>
    <row r="29" spans="1:4" ht="12">
      <c r="A29" s="225"/>
      <c r="B29" s="225"/>
      <c r="C29" s="225"/>
      <c r="D29" s="225"/>
    </row>
    <row r="30" spans="1:4" ht="12">
      <c r="A30" s="225"/>
      <c r="B30" s="225"/>
      <c r="C30" s="225"/>
      <c r="D30" s="225"/>
    </row>
    <row r="32" ht="12">
      <c r="A32" s="194" t="s">
        <v>125</v>
      </c>
    </row>
  </sheetData>
  <mergeCells count="5">
    <mergeCell ref="A19:D26"/>
    <mergeCell ref="A28:D30"/>
    <mergeCell ref="A2:D2"/>
    <mergeCell ref="B4:D4"/>
    <mergeCell ref="A15:D17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A1" sqref="A1:D1"/>
    </sheetView>
  </sheetViews>
  <sheetFormatPr defaultColWidth="8.8515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231" t="s">
        <v>49</v>
      </c>
      <c r="B1" s="231"/>
      <c r="C1" s="231"/>
      <c r="D1" s="231"/>
    </row>
    <row r="3" spans="1:4" ht="12">
      <c r="A3" s="45" t="s">
        <v>88</v>
      </c>
      <c r="B3" s="45">
        <v>2006</v>
      </c>
      <c r="C3" s="45"/>
      <c r="D3" s="45" t="s">
        <v>89</v>
      </c>
    </row>
    <row r="4" spans="2:4" ht="12">
      <c r="B4" s="232" t="s">
        <v>108</v>
      </c>
      <c r="C4" s="232"/>
      <c r="D4" s="232"/>
    </row>
    <row r="5" spans="1:2" ht="12">
      <c r="A5" s="99" t="s">
        <v>134</v>
      </c>
      <c r="B5" s="99"/>
    </row>
    <row r="7" spans="1:4" ht="12">
      <c r="A7" t="s">
        <v>90</v>
      </c>
      <c r="B7" s="43">
        <v>26914.989648641953</v>
      </c>
      <c r="D7" s="43">
        <v>0</v>
      </c>
    </row>
    <row r="8" spans="1:4" ht="12">
      <c r="A8" t="s">
        <v>91</v>
      </c>
      <c r="B8" s="43">
        <v>4201.5925665747045</v>
      </c>
      <c r="D8" s="43">
        <v>0</v>
      </c>
    </row>
    <row r="9" spans="1:6" ht="12">
      <c r="A9" t="s">
        <v>92</v>
      </c>
      <c r="B9" s="51">
        <v>13277.857358321971</v>
      </c>
      <c r="C9" s="46"/>
      <c r="D9" s="51">
        <f>13278*(1-415/596)</f>
        <v>4032.4127516778526</v>
      </c>
      <c r="F9" s="96"/>
    </row>
    <row r="10" spans="1:6" ht="12">
      <c r="A10" t="s">
        <v>93</v>
      </c>
      <c r="B10" s="51">
        <v>10092.623071905513</v>
      </c>
      <c r="C10" s="46"/>
      <c r="D10" s="51">
        <v>10093</v>
      </c>
      <c r="F10" s="43"/>
    </row>
    <row r="11" spans="1:4" ht="12">
      <c r="A11" t="s">
        <v>94</v>
      </c>
      <c r="B11" s="53">
        <v>10928</v>
      </c>
      <c r="D11" s="53">
        <v>0</v>
      </c>
    </row>
    <row r="12" spans="1:4" ht="12">
      <c r="A12" s="102" t="s">
        <v>95</v>
      </c>
      <c r="B12" s="43">
        <f>SUM(B7:B11)</f>
        <v>65415.06264544414</v>
      </c>
      <c r="D12" s="43">
        <f>SUM(D7:D11)</f>
        <v>14125.412751677854</v>
      </c>
    </row>
    <row r="13" spans="1:4" ht="12">
      <c r="A13" s="102"/>
      <c r="B13" s="43"/>
      <c r="D13" s="43"/>
    </row>
    <row r="14" spans="1:4" ht="12">
      <c r="A14" s="99" t="s">
        <v>133</v>
      </c>
      <c r="B14" s="51"/>
      <c r="D14" s="43"/>
    </row>
    <row r="15" spans="1:4" ht="12">
      <c r="A15" s="100"/>
      <c r="B15" s="51"/>
      <c r="D15" s="43"/>
    </row>
    <row r="16" spans="1:4" ht="12">
      <c r="A16" t="s">
        <v>96</v>
      </c>
      <c r="B16" s="43">
        <v>61.02215999999999</v>
      </c>
      <c r="D16" s="43">
        <v>7734.204</v>
      </c>
    </row>
    <row r="17" spans="1:4" ht="12">
      <c r="A17" t="s">
        <v>97</v>
      </c>
      <c r="B17" s="43">
        <v>0.7095600000000001</v>
      </c>
      <c r="D17" s="43">
        <v>709.56</v>
      </c>
    </row>
    <row r="18" spans="1:4" ht="12">
      <c r="A18" t="s">
        <v>98</v>
      </c>
      <c r="B18" s="43">
        <v>3.8473920000000006</v>
      </c>
      <c r="D18" s="43">
        <v>1538.9568</v>
      </c>
    </row>
    <row r="19" spans="1:6" ht="12">
      <c r="A19" t="s">
        <v>99</v>
      </c>
      <c r="B19" s="43">
        <v>840.1190400000002</v>
      </c>
      <c r="D19" s="43">
        <v>34058.88</v>
      </c>
      <c r="F19" s="43"/>
    </row>
    <row r="20" spans="1:4" ht="12">
      <c r="A20" t="s">
        <v>100</v>
      </c>
      <c r="B20" s="43">
        <v>261.11807999999996</v>
      </c>
      <c r="D20" s="43">
        <v>5676.48</v>
      </c>
    </row>
    <row r="21" spans="1:4" ht="12">
      <c r="A21" t="s">
        <v>101</v>
      </c>
      <c r="B21" s="43">
        <v>1135.296</v>
      </c>
      <c r="D21" s="43">
        <v>5045.76</v>
      </c>
    </row>
    <row r="22" spans="1:4" ht="12">
      <c r="A22" t="s">
        <v>102</v>
      </c>
      <c r="B22" s="53">
        <v>11848.075200000001</v>
      </c>
      <c r="D22" s="53">
        <v>18817.5312</v>
      </c>
    </row>
    <row r="23" spans="1:4" ht="12">
      <c r="A23" s="103" t="s">
        <v>95</v>
      </c>
      <c r="B23" s="43">
        <f>SUM(B16:B22)</f>
        <v>14150.187432000002</v>
      </c>
      <c r="D23" s="43">
        <f>SUM(D16:D22)</f>
        <v>73581.372</v>
      </c>
    </row>
    <row r="24" ht="12">
      <c r="B24" s="43"/>
    </row>
    <row r="25" spans="1:2" ht="12">
      <c r="A25" s="99" t="s">
        <v>132</v>
      </c>
      <c r="B25" s="51"/>
    </row>
    <row r="26" spans="1:2" ht="12">
      <c r="A26" s="100"/>
      <c r="B26" s="51"/>
    </row>
    <row r="27" spans="1:4" ht="12">
      <c r="A27" t="s">
        <v>103</v>
      </c>
      <c r="B27" s="43">
        <v>709.56</v>
      </c>
      <c r="D27" s="43">
        <v>7805.16</v>
      </c>
    </row>
    <row r="28" spans="1:4" ht="12">
      <c r="A28" t="s">
        <v>100</v>
      </c>
      <c r="B28" s="43">
        <v>2838</v>
      </c>
      <c r="D28" s="43">
        <v>14191</v>
      </c>
    </row>
    <row r="29" spans="1:4" ht="12">
      <c r="A29" t="s">
        <v>101</v>
      </c>
      <c r="B29" s="53">
        <v>5550.336</v>
      </c>
      <c r="D29" s="53">
        <v>8830.08</v>
      </c>
    </row>
    <row r="30" spans="1:4" ht="12">
      <c r="A30" s="103" t="s">
        <v>95</v>
      </c>
      <c r="B30" s="43">
        <f>SUM(B27:B29)</f>
        <v>9097.896</v>
      </c>
      <c r="D30" s="43">
        <f>SUM(D27:D29)</f>
        <v>30826.239999999998</v>
      </c>
    </row>
    <row r="31" spans="1:2" ht="12">
      <c r="A31" s="1"/>
      <c r="B31" s="43"/>
    </row>
    <row r="32" spans="1:2" ht="12">
      <c r="A32" s="99" t="s">
        <v>131</v>
      </c>
      <c r="B32" s="51"/>
    </row>
    <row r="33" spans="1:2" ht="12">
      <c r="A33" s="100"/>
      <c r="B33" s="51"/>
    </row>
    <row r="34" spans="1:4" ht="12">
      <c r="A34" t="s">
        <v>91</v>
      </c>
      <c r="B34" s="43">
        <v>87910</v>
      </c>
      <c r="D34" s="43">
        <f>B34*0.25</f>
        <v>21977.5</v>
      </c>
    </row>
    <row r="35" spans="1:7" ht="12">
      <c r="A35" s="104" t="s">
        <v>104</v>
      </c>
      <c r="B35" s="43">
        <v>828</v>
      </c>
      <c r="D35" s="43">
        <v>2396</v>
      </c>
      <c r="F35" s="43"/>
      <c r="G35" s="43"/>
    </row>
    <row r="36" spans="1:4" ht="12">
      <c r="A36" s="98" t="s">
        <v>105</v>
      </c>
      <c r="B36" s="53">
        <v>212</v>
      </c>
      <c r="D36" s="53">
        <v>1045</v>
      </c>
    </row>
    <row r="37" spans="1:6" ht="12">
      <c r="A37" s="105" t="s">
        <v>95</v>
      </c>
      <c r="B37" s="43">
        <f>SUM(B34:B36)</f>
        <v>88950</v>
      </c>
      <c r="D37" s="43">
        <f>SUM(D34:D36)</f>
        <v>25418.5</v>
      </c>
      <c r="F37" s="97"/>
    </row>
    <row r="38" spans="1:4" ht="12">
      <c r="A38" s="106"/>
      <c r="B38" s="53"/>
      <c r="C38" s="45"/>
      <c r="D38" s="53"/>
    </row>
    <row r="39" spans="1:4" ht="12">
      <c r="A39" s="46"/>
      <c r="B39" s="46"/>
      <c r="C39" s="46"/>
      <c r="D39" s="46"/>
    </row>
    <row r="40" spans="1:6" s="1" customFormat="1" ht="12">
      <c r="A40" s="211" t="s">
        <v>52</v>
      </c>
      <c r="B40" s="175">
        <f>B37+B30+B23+B12</f>
        <v>177613.14607744414</v>
      </c>
      <c r="C40" s="2"/>
      <c r="D40" s="175">
        <f>D37+D30+D23+D12</f>
        <v>143951.52475167785</v>
      </c>
      <c r="F40" s="107"/>
    </row>
    <row r="41" ht="12">
      <c r="A41" s="101"/>
    </row>
    <row r="42" spans="1:4" ht="12.75" customHeight="1">
      <c r="A42" s="226" t="s">
        <v>69</v>
      </c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  <row r="45" spans="1:4" ht="12.75">
      <c r="A45" s="161"/>
      <c r="B45" s="161"/>
      <c r="C45" s="161"/>
      <c r="D45" s="161"/>
    </row>
    <row r="46" spans="1:4" ht="12">
      <c r="A46" s="226" t="s">
        <v>38</v>
      </c>
      <c r="B46" s="226"/>
      <c r="C46" s="226"/>
      <c r="D46" s="226"/>
    </row>
    <row r="47" spans="1:4" ht="12">
      <c r="A47" s="226"/>
      <c r="B47" s="226"/>
      <c r="C47" s="226"/>
      <c r="D47" s="226"/>
    </row>
    <row r="48" spans="1:4" ht="12">
      <c r="A48" s="226"/>
      <c r="B48" s="226"/>
      <c r="C48" s="226"/>
      <c r="D48" s="226"/>
    </row>
    <row r="49" spans="1:4" ht="12">
      <c r="A49" s="226"/>
      <c r="B49" s="226"/>
      <c r="C49" s="226"/>
      <c r="D49" s="226"/>
    </row>
    <row r="50" spans="1:4" ht="12">
      <c r="A50" s="226"/>
      <c r="B50" s="226"/>
      <c r="C50" s="226"/>
      <c r="D50" s="226"/>
    </row>
    <row r="51" spans="1:4" ht="12">
      <c r="A51" s="226"/>
      <c r="B51" s="226"/>
      <c r="C51" s="226"/>
      <c r="D51" s="226"/>
    </row>
    <row r="52" spans="1:4" ht="12">
      <c r="A52" s="226"/>
      <c r="B52" s="226"/>
      <c r="C52" s="226"/>
      <c r="D52" s="226"/>
    </row>
    <row r="53" spans="1:4" ht="12">
      <c r="A53" s="226"/>
      <c r="B53" s="226"/>
      <c r="C53" s="226"/>
      <c r="D53" s="226"/>
    </row>
    <row r="55" spans="1:4" ht="12">
      <c r="A55" s="225" t="s">
        <v>54</v>
      </c>
      <c r="B55" s="225"/>
      <c r="C55" s="225"/>
      <c r="D55" s="225"/>
    </row>
    <row r="56" spans="1:4" ht="12">
      <c r="A56" s="225"/>
      <c r="B56" s="225"/>
      <c r="C56" s="225"/>
      <c r="D56" s="225"/>
    </row>
    <row r="57" spans="1:4" ht="12">
      <c r="A57" s="225"/>
      <c r="B57" s="225"/>
      <c r="C57" s="225"/>
      <c r="D57" s="225"/>
    </row>
    <row r="59" ht="12">
      <c r="A59" s="194" t="s">
        <v>125</v>
      </c>
    </row>
  </sheetData>
  <mergeCells count="5">
    <mergeCell ref="A1:D1"/>
    <mergeCell ref="A42:D44"/>
    <mergeCell ref="A46:D53"/>
    <mergeCell ref="A55:D57"/>
    <mergeCell ref="B4:D4"/>
  </mergeCells>
  <hyperlinks>
    <hyperlink ref="A59" location="Index!A1" display="Back to INDEX"/>
  </hyperlinks>
  <printOptions/>
  <pageMargins left="0.75" right="0.75" top="0.4" bottom="0.4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25.28125" style="0" customWidth="1"/>
    <col min="3" max="3" width="27.00390625" style="46" customWidth="1"/>
  </cols>
  <sheetData>
    <row r="1" spans="1:4" ht="12">
      <c r="A1" s="184" t="s">
        <v>142</v>
      </c>
      <c r="B1" s="185"/>
      <c r="C1" s="186"/>
      <c r="D1" s="186"/>
    </row>
    <row r="2" spans="1:4" ht="12">
      <c r="A2" s="186"/>
      <c r="B2" s="186"/>
      <c r="C2" s="186"/>
      <c r="D2" s="186"/>
    </row>
    <row r="3" spans="1:4" ht="12">
      <c r="A3" s="187" t="s">
        <v>135</v>
      </c>
      <c r="B3" s="114" t="s">
        <v>136</v>
      </c>
      <c r="C3" s="188" t="s">
        <v>28</v>
      </c>
      <c r="D3" s="186"/>
    </row>
    <row r="4" spans="1:4" ht="12">
      <c r="A4" s="189"/>
      <c r="B4" s="189" t="s">
        <v>84</v>
      </c>
      <c r="C4" s="190" t="s">
        <v>84</v>
      </c>
      <c r="D4" s="186"/>
    </row>
    <row r="5" spans="1:4" ht="12">
      <c r="A5" s="186"/>
      <c r="B5" s="189"/>
      <c r="C5" s="190"/>
      <c r="D5" s="186"/>
    </row>
    <row r="6" spans="1:4" ht="12">
      <c r="A6" s="186" t="s">
        <v>137</v>
      </c>
      <c r="B6" s="215">
        <v>27.53</v>
      </c>
      <c r="C6" s="204">
        <v>27.35</v>
      </c>
      <c r="D6" s="186"/>
    </row>
    <row r="7" spans="1:4" ht="12">
      <c r="A7" s="191" t="s">
        <v>144</v>
      </c>
      <c r="B7" s="204">
        <v>33.27</v>
      </c>
      <c r="C7" s="204">
        <v>34.73</v>
      </c>
      <c r="D7" s="192"/>
    </row>
    <row r="8" spans="1:4" ht="12">
      <c r="A8" s="191" t="s">
        <v>47</v>
      </c>
      <c r="B8" s="204">
        <v>1.9</v>
      </c>
      <c r="C8" s="204">
        <v>1.73</v>
      </c>
      <c r="D8" s="192"/>
    </row>
    <row r="9" spans="1:4" ht="12">
      <c r="A9" s="191" t="s">
        <v>138</v>
      </c>
      <c r="B9" s="204">
        <v>16.69</v>
      </c>
      <c r="C9" s="204">
        <v>12.9</v>
      </c>
      <c r="D9" s="192"/>
    </row>
    <row r="10" spans="1:4" ht="12">
      <c r="A10" s="191" t="s">
        <v>139</v>
      </c>
      <c r="B10" s="204">
        <v>1.95</v>
      </c>
      <c r="C10" s="204">
        <v>2.01</v>
      </c>
      <c r="D10" s="192"/>
    </row>
    <row r="11" spans="1:4" ht="12">
      <c r="A11" s="191" t="s">
        <v>91</v>
      </c>
      <c r="B11" s="204">
        <v>1.48</v>
      </c>
      <c r="C11" s="204">
        <v>1.56</v>
      </c>
      <c r="D11" s="192"/>
    </row>
    <row r="12" spans="1:4" ht="12">
      <c r="A12" s="191" t="s">
        <v>140</v>
      </c>
      <c r="B12" s="204">
        <v>2.94</v>
      </c>
      <c r="C12" s="204">
        <v>2.71</v>
      </c>
      <c r="D12" s="192"/>
    </row>
    <row r="13" spans="1:4" ht="12">
      <c r="A13" s="191" t="s">
        <v>141</v>
      </c>
      <c r="B13" s="205">
        <v>1.55</v>
      </c>
      <c r="C13" s="204">
        <v>1.4</v>
      </c>
      <c r="D13" s="192"/>
    </row>
    <row r="14" spans="1:4" ht="12">
      <c r="A14" s="191" t="s">
        <v>90</v>
      </c>
      <c r="B14" s="204">
        <v>4.49</v>
      </c>
      <c r="C14" s="204">
        <v>4.56</v>
      </c>
      <c r="D14" s="192"/>
    </row>
    <row r="15" spans="1:4" ht="12">
      <c r="A15" s="191" t="s">
        <v>105</v>
      </c>
      <c r="B15" s="205">
        <v>37.48</v>
      </c>
      <c r="C15" s="204">
        <v>39.94</v>
      </c>
      <c r="D15" s="192"/>
    </row>
    <row r="16" spans="1:4" ht="12">
      <c r="A16" s="45" t="s">
        <v>104</v>
      </c>
      <c r="B16" s="201">
        <v>11.805676734651604</v>
      </c>
      <c r="C16" s="201">
        <v>14.888240229383442</v>
      </c>
      <c r="D16" s="192"/>
    </row>
    <row r="17" spans="1:4" ht="12">
      <c r="A17" s="191"/>
      <c r="B17" s="186"/>
      <c r="C17" s="186"/>
      <c r="D17" s="192"/>
    </row>
    <row r="18" spans="1:5" ht="12">
      <c r="A18" s="233" t="s">
        <v>48</v>
      </c>
      <c r="B18" s="233"/>
      <c r="C18" s="233"/>
      <c r="D18" s="233"/>
      <c r="E18" s="233"/>
    </row>
    <row r="19" spans="1:4" ht="12">
      <c r="A19" s="191"/>
      <c r="B19" s="186"/>
      <c r="C19" s="186"/>
      <c r="D19" s="192"/>
    </row>
    <row r="20" spans="1:5" ht="139.5" customHeight="1">
      <c r="A20" s="234" t="s">
        <v>39</v>
      </c>
      <c r="B20" s="234"/>
      <c r="C20" s="234"/>
      <c r="D20" s="234"/>
      <c r="E20" s="234"/>
    </row>
    <row r="21" spans="1:5" ht="12">
      <c r="A21" s="115"/>
      <c r="B21" s="115"/>
      <c r="C21" s="115"/>
      <c r="D21" s="115"/>
      <c r="E21" s="115"/>
    </row>
    <row r="22" spans="1:7" ht="12.75" customHeight="1">
      <c r="A22" s="225" t="s">
        <v>54</v>
      </c>
      <c r="B22" s="225"/>
      <c r="C22" s="225"/>
      <c r="D22" s="225"/>
      <c r="E22" s="225"/>
      <c r="F22" s="113"/>
      <c r="G22" s="113"/>
    </row>
    <row r="23" spans="1:7" ht="12">
      <c r="A23" s="225"/>
      <c r="B23" s="225"/>
      <c r="C23" s="225"/>
      <c r="D23" s="225"/>
      <c r="E23" s="225"/>
      <c r="F23" s="113"/>
      <c r="G23" s="113"/>
    </row>
    <row r="24" spans="1:7" ht="12">
      <c r="A24" s="225"/>
      <c r="B24" s="225"/>
      <c r="C24" s="225"/>
      <c r="D24" s="225"/>
      <c r="E24" s="225"/>
      <c r="F24" s="113"/>
      <c r="G24" s="113"/>
    </row>
    <row r="25" spans="1:5" ht="12">
      <c r="A25" s="193"/>
      <c r="B25" s="193"/>
      <c r="C25" s="193"/>
      <c r="D25" s="193"/>
      <c r="E25" s="193"/>
    </row>
    <row r="26" spans="1:5" ht="12">
      <c r="A26" s="194" t="s">
        <v>125</v>
      </c>
      <c r="B26" s="193"/>
      <c r="C26" s="193"/>
      <c r="D26" s="193"/>
      <c r="E26" s="193"/>
    </row>
    <row r="27" spans="1:5" ht="12">
      <c r="A27" s="193"/>
      <c r="B27" s="193"/>
      <c r="C27" s="193"/>
      <c r="D27" s="193"/>
      <c r="E27" s="193"/>
    </row>
    <row r="28" spans="1:5" ht="12">
      <c r="A28" s="216"/>
      <c r="C28" s="193"/>
      <c r="D28" s="193"/>
      <c r="E28" s="193"/>
    </row>
    <row r="29" spans="1:5" ht="12">
      <c r="A29" s="193"/>
      <c r="B29" s="193"/>
      <c r="C29" s="193"/>
      <c r="D29" s="193"/>
      <c r="E29" s="193"/>
    </row>
    <row r="30" spans="1:5" ht="12">
      <c r="A30" s="193"/>
      <c r="B30" s="193"/>
      <c r="C30" s="193"/>
      <c r="D30" s="193"/>
      <c r="E30" s="193"/>
    </row>
    <row r="31" spans="1:4" ht="12">
      <c r="A31" s="193"/>
      <c r="B31" s="193"/>
      <c r="C31" s="193"/>
      <c r="D31" s="193"/>
    </row>
    <row r="32" spans="2:4" ht="12.75" customHeight="1">
      <c r="B32" s="115"/>
      <c r="C32" s="115"/>
      <c r="D32" s="115"/>
    </row>
    <row r="33" spans="1:4" ht="12">
      <c r="A33" s="115"/>
      <c r="B33" s="115"/>
      <c r="C33" s="115"/>
      <c r="D33" s="115"/>
    </row>
    <row r="34" spans="1:4" ht="12">
      <c r="A34" s="115"/>
      <c r="B34" s="115"/>
      <c r="C34" s="115"/>
      <c r="D34" s="115"/>
    </row>
    <row r="35" spans="1:4" ht="12">
      <c r="A35" s="115"/>
      <c r="B35" s="115"/>
      <c r="C35" s="115"/>
      <c r="D35" s="115"/>
    </row>
    <row r="36" spans="1:4" ht="12">
      <c r="A36" s="115"/>
      <c r="B36" s="115"/>
      <c r="D36" s="115"/>
    </row>
    <row r="37" spans="1:4" ht="12">
      <c r="A37" s="115"/>
      <c r="B37" s="115"/>
      <c r="D37" s="115"/>
    </row>
    <row r="38" spans="1:4" ht="12">
      <c r="A38" s="115"/>
      <c r="B38" s="115"/>
      <c r="D38" s="115"/>
    </row>
    <row r="39" spans="1:4" ht="12">
      <c r="A39" s="115"/>
      <c r="B39" s="115"/>
      <c r="D39" s="115"/>
    </row>
    <row r="40" spans="1:4" ht="12">
      <c r="A40" s="115"/>
      <c r="B40" s="115"/>
      <c r="D40" s="115"/>
    </row>
    <row r="41" spans="1:4" ht="12">
      <c r="A41" s="115"/>
      <c r="B41" s="115"/>
      <c r="D41" s="115"/>
    </row>
    <row r="42" spans="1:4" ht="12">
      <c r="A42" s="115"/>
      <c r="B42" s="115"/>
      <c r="D42" s="115"/>
    </row>
    <row r="43" spans="1:4" ht="12">
      <c r="A43" s="115"/>
      <c r="B43" s="115"/>
      <c r="D43" s="115"/>
    </row>
    <row r="44" spans="1:4" ht="12">
      <c r="A44" s="115"/>
      <c r="B44" s="115"/>
      <c r="D44" s="115"/>
    </row>
    <row r="45" spans="1:4" ht="12">
      <c r="A45" s="115"/>
      <c r="B45" s="115"/>
      <c r="D45" s="115"/>
    </row>
    <row r="46" spans="1:4" ht="12">
      <c r="A46" s="115"/>
      <c r="B46" s="115"/>
      <c r="D46" s="115"/>
    </row>
  </sheetData>
  <mergeCells count="3">
    <mergeCell ref="A22:E24"/>
    <mergeCell ref="A18:E18"/>
    <mergeCell ref="A20:E20"/>
  </mergeCells>
  <hyperlinks>
    <hyperlink ref="A2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9" customWidth="1"/>
    <col min="2" max="2" width="13.421875" style="69" customWidth="1"/>
    <col min="3" max="3" width="16.421875" style="69" customWidth="1"/>
    <col min="4" max="4" width="9.140625" style="70" customWidth="1"/>
    <col min="5" max="16384" width="9.140625" style="69" customWidth="1"/>
  </cols>
  <sheetData>
    <row r="1" spans="1:2" ht="12">
      <c r="A1" s="56" t="s">
        <v>8</v>
      </c>
      <c r="B1" s="56"/>
    </row>
    <row r="2" spans="2:4" s="59" customFormat="1" ht="12">
      <c r="B2" s="75"/>
      <c r="D2" s="74"/>
    </row>
    <row r="3" spans="1:4" s="76" customFormat="1" ht="36">
      <c r="A3" s="7" t="s">
        <v>71</v>
      </c>
      <c r="B3" s="8" t="s">
        <v>9</v>
      </c>
      <c r="C3" s="62" t="s">
        <v>29</v>
      </c>
      <c r="D3" s="172"/>
    </row>
    <row r="4" spans="2:4" s="59" customFormat="1" ht="12">
      <c r="B4" s="235" t="s">
        <v>83</v>
      </c>
      <c r="C4" s="235"/>
      <c r="D4" s="77"/>
    </row>
    <row r="6" spans="1:6" ht="12">
      <c r="A6" s="65">
        <v>1980</v>
      </c>
      <c r="B6" s="68">
        <v>10</v>
      </c>
      <c r="F6" s="68"/>
    </row>
    <row r="7" spans="1:6" ht="12">
      <c r="A7" s="65">
        <v>1981</v>
      </c>
      <c r="B7" s="68">
        <v>25</v>
      </c>
      <c r="C7" s="67">
        <f aca="true" t="shared" si="0" ref="C7:C33">B7-B6</f>
        <v>15</v>
      </c>
      <c r="D7" s="78"/>
      <c r="F7" s="68"/>
    </row>
    <row r="8" spans="1:6" ht="12">
      <c r="A8" s="65">
        <v>1982</v>
      </c>
      <c r="B8" s="68">
        <v>90</v>
      </c>
      <c r="C8" s="67">
        <f t="shared" si="0"/>
        <v>65</v>
      </c>
      <c r="D8" s="78"/>
      <c r="F8" s="68"/>
    </row>
    <row r="9" spans="1:6" ht="12">
      <c r="A9" s="65">
        <v>1983</v>
      </c>
      <c r="B9" s="68">
        <v>210</v>
      </c>
      <c r="C9" s="67">
        <f t="shared" si="0"/>
        <v>120</v>
      </c>
      <c r="D9" s="78"/>
      <c r="F9" s="68"/>
    </row>
    <row r="10" spans="1:6" ht="12">
      <c r="A10" s="65">
        <v>1984</v>
      </c>
      <c r="B10" s="68">
        <v>600</v>
      </c>
      <c r="C10" s="67">
        <f t="shared" si="0"/>
        <v>390</v>
      </c>
      <c r="D10" s="78"/>
      <c r="F10" s="68"/>
    </row>
    <row r="11" spans="1:6" ht="12">
      <c r="A11" s="65">
        <v>1985</v>
      </c>
      <c r="B11" s="66">
        <v>1020</v>
      </c>
      <c r="C11" s="67">
        <f t="shared" si="0"/>
        <v>420</v>
      </c>
      <c r="D11" s="78"/>
      <c r="F11" s="66"/>
    </row>
    <row r="12" spans="1:6" ht="12">
      <c r="A12" s="65">
        <v>1986</v>
      </c>
      <c r="B12" s="66">
        <v>1270</v>
      </c>
      <c r="C12" s="67">
        <f t="shared" si="0"/>
        <v>250</v>
      </c>
      <c r="D12" s="78"/>
      <c r="F12" s="66"/>
    </row>
    <row r="13" spans="1:6" ht="12">
      <c r="A13" s="65">
        <v>1987</v>
      </c>
      <c r="B13" s="66">
        <v>1450</v>
      </c>
      <c r="C13" s="67">
        <f t="shared" si="0"/>
        <v>180</v>
      </c>
      <c r="D13" s="78"/>
      <c r="F13" s="66"/>
    </row>
    <row r="14" spans="1:6" ht="12">
      <c r="A14" s="65">
        <v>1988</v>
      </c>
      <c r="B14" s="66">
        <v>1580</v>
      </c>
      <c r="C14" s="67">
        <f t="shared" si="0"/>
        <v>130</v>
      </c>
      <c r="D14" s="78"/>
      <c r="F14" s="66"/>
    </row>
    <row r="15" spans="1:6" ht="12">
      <c r="A15" s="65">
        <v>1989</v>
      </c>
      <c r="B15" s="66">
        <v>1730</v>
      </c>
      <c r="C15" s="67">
        <f t="shared" si="0"/>
        <v>150</v>
      </c>
      <c r="D15" s="78"/>
      <c r="F15" s="66"/>
    </row>
    <row r="16" spans="1:6" ht="12">
      <c r="A16" s="65">
        <v>1990</v>
      </c>
      <c r="B16" s="66">
        <v>1930</v>
      </c>
      <c r="C16" s="67">
        <f t="shared" si="0"/>
        <v>200</v>
      </c>
      <c r="D16" s="78"/>
      <c r="F16" s="66"/>
    </row>
    <row r="17" spans="1:6" ht="12">
      <c r="A17" s="65">
        <v>1991</v>
      </c>
      <c r="B17" s="66">
        <v>2170</v>
      </c>
      <c r="C17" s="67">
        <f t="shared" si="0"/>
        <v>240</v>
      </c>
      <c r="D17" s="78"/>
      <c r="F17" s="66"/>
    </row>
    <row r="18" spans="1:6" ht="12">
      <c r="A18" s="65">
        <v>1992</v>
      </c>
      <c r="B18" s="66">
        <v>2510</v>
      </c>
      <c r="C18" s="67">
        <f t="shared" si="0"/>
        <v>340</v>
      </c>
      <c r="D18" s="78"/>
      <c r="F18" s="66"/>
    </row>
    <row r="19" spans="1:6" ht="12">
      <c r="A19" s="65">
        <v>1993</v>
      </c>
      <c r="B19" s="66">
        <v>2990</v>
      </c>
      <c r="C19" s="67">
        <f t="shared" si="0"/>
        <v>480</v>
      </c>
      <c r="D19" s="78"/>
      <c r="F19" s="66"/>
    </row>
    <row r="20" spans="1:6" ht="12">
      <c r="A20" s="65">
        <v>1994</v>
      </c>
      <c r="B20" s="66">
        <v>3488</v>
      </c>
      <c r="C20" s="67">
        <f t="shared" si="0"/>
        <v>498</v>
      </c>
      <c r="D20" s="78"/>
      <c r="F20" s="66"/>
    </row>
    <row r="21" spans="1:6" ht="12">
      <c r="A21" s="65">
        <v>1995</v>
      </c>
      <c r="B21" s="66">
        <v>4800</v>
      </c>
      <c r="C21" s="67">
        <f t="shared" si="0"/>
        <v>1312</v>
      </c>
      <c r="D21" s="78"/>
      <c r="F21" s="66"/>
    </row>
    <row r="22" spans="1:6" ht="12">
      <c r="A22" s="65">
        <v>1996</v>
      </c>
      <c r="B22" s="66">
        <v>6100</v>
      </c>
      <c r="C22" s="67">
        <f t="shared" si="0"/>
        <v>1300</v>
      </c>
      <c r="D22" s="78"/>
      <c r="F22" s="66"/>
    </row>
    <row r="23" spans="1:6" ht="12">
      <c r="A23" s="65">
        <v>1997</v>
      </c>
      <c r="B23" s="66">
        <v>7600</v>
      </c>
      <c r="C23" s="67">
        <f t="shared" si="0"/>
        <v>1500</v>
      </c>
      <c r="D23" s="78"/>
      <c r="F23" s="66"/>
    </row>
    <row r="24" spans="1:6" ht="12">
      <c r="A24" s="65">
        <v>1998</v>
      </c>
      <c r="B24" s="66">
        <v>10200</v>
      </c>
      <c r="C24" s="67">
        <f t="shared" si="0"/>
        <v>2600</v>
      </c>
      <c r="D24" s="78"/>
      <c r="F24" s="66"/>
    </row>
    <row r="25" spans="1:6" ht="12">
      <c r="A25" s="65">
        <v>1999</v>
      </c>
      <c r="B25" s="58">
        <v>13600</v>
      </c>
      <c r="C25" s="67">
        <f t="shared" si="0"/>
        <v>3400</v>
      </c>
      <c r="D25" s="78"/>
      <c r="F25" s="58"/>
    </row>
    <row r="26" spans="1:6" ht="12">
      <c r="A26" s="65">
        <v>2000</v>
      </c>
      <c r="B26" s="212">
        <v>17400</v>
      </c>
      <c r="C26" s="67">
        <f t="shared" si="0"/>
        <v>3800</v>
      </c>
      <c r="D26" s="78"/>
      <c r="F26" s="58"/>
    </row>
    <row r="27" spans="1:6" ht="12">
      <c r="A27" s="65">
        <v>2001</v>
      </c>
      <c r="B27" s="58">
        <v>23900</v>
      </c>
      <c r="C27" s="67">
        <f t="shared" si="0"/>
        <v>6500</v>
      </c>
      <c r="D27" s="78"/>
      <c r="F27" s="58"/>
    </row>
    <row r="28" spans="1:6" ht="12">
      <c r="A28" s="65">
        <v>2002</v>
      </c>
      <c r="B28" s="58">
        <v>31100</v>
      </c>
      <c r="C28" s="67">
        <f t="shared" si="0"/>
        <v>7200</v>
      </c>
      <c r="D28" s="78"/>
      <c r="E28" s="58"/>
      <c r="F28" s="58"/>
    </row>
    <row r="29" spans="1:6" ht="12">
      <c r="A29" s="65">
        <v>2003</v>
      </c>
      <c r="B29" s="58">
        <v>39431</v>
      </c>
      <c r="C29" s="67">
        <f t="shared" si="0"/>
        <v>8331</v>
      </c>
      <c r="D29" s="78"/>
      <c r="F29" s="58"/>
    </row>
    <row r="30" spans="1:6" ht="12">
      <c r="A30" s="65">
        <v>2004</v>
      </c>
      <c r="B30" s="58">
        <v>47620</v>
      </c>
      <c r="C30" s="67">
        <f t="shared" si="0"/>
        <v>8189</v>
      </c>
      <c r="D30" s="78"/>
      <c r="F30" s="58"/>
    </row>
    <row r="31" spans="1:6" ht="12">
      <c r="A31" s="65">
        <v>2005</v>
      </c>
      <c r="B31" s="58">
        <v>59091</v>
      </c>
      <c r="C31" s="67">
        <f t="shared" si="0"/>
        <v>11471</v>
      </c>
      <c r="D31" s="78"/>
      <c r="F31" s="58"/>
    </row>
    <row r="32" spans="1:6" ht="12">
      <c r="A32" s="219">
        <v>2006</v>
      </c>
      <c r="B32" s="220">
        <v>74133</v>
      </c>
      <c r="C32" s="221">
        <f t="shared" si="0"/>
        <v>15042</v>
      </c>
      <c r="D32" s="78"/>
      <c r="F32" s="58"/>
    </row>
    <row r="33" spans="1:6" ht="12">
      <c r="A33" s="169">
        <v>2007</v>
      </c>
      <c r="B33" s="173">
        <v>94122</v>
      </c>
      <c r="C33" s="174">
        <f t="shared" si="0"/>
        <v>19989</v>
      </c>
      <c r="D33" s="78"/>
      <c r="F33" s="58"/>
    </row>
    <row r="34" spans="1:2" ht="13.5" customHeight="1">
      <c r="A34" s="65"/>
      <c r="B34" s="58"/>
    </row>
    <row r="35" spans="1:8" ht="27.75" customHeight="1">
      <c r="A35" s="225" t="s">
        <v>30</v>
      </c>
      <c r="B35" s="236"/>
      <c r="C35" s="236"/>
      <c r="D35" s="236"/>
      <c r="E35" s="236"/>
      <c r="F35" s="236"/>
      <c r="G35" s="236"/>
      <c r="H35" s="236"/>
    </row>
    <row r="36" spans="1:2" ht="13.5" customHeight="1">
      <c r="A36" s="65"/>
      <c r="B36" s="58"/>
    </row>
    <row r="37" spans="1:8" ht="12.75" customHeight="1">
      <c r="A37" s="225" t="s">
        <v>5</v>
      </c>
      <c r="B37" s="225"/>
      <c r="C37" s="225"/>
      <c r="D37" s="225"/>
      <c r="E37" s="225"/>
      <c r="F37" s="225"/>
      <c r="G37" s="225"/>
      <c r="H37" s="225"/>
    </row>
    <row r="38" spans="1:8" ht="12">
      <c r="A38" s="225"/>
      <c r="B38" s="225"/>
      <c r="C38" s="225"/>
      <c r="D38" s="225"/>
      <c r="E38" s="225"/>
      <c r="F38" s="225"/>
      <c r="G38" s="225"/>
      <c r="H38" s="225"/>
    </row>
    <row r="39" spans="1:8" ht="12">
      <c r="A39" s="225"/>
      <c r="B39" s="225"/>
      <c r="C39" s="225"/>
      <c r="D39" s="225"/>
      <c r="E39" s="225"/>
      <c r="F39" s="225"/>
      <c r="G39" s="225"/>
      <c r="H39" s="225"/>
    </row>
    <row r="40" spans="1:8" ht="12">
      <c r="A40" s="113"/>
      <c r="B40" s="113"/>
      <c r="C40" s="113"/>
      <c r="D40" s="113"/>
      <c r="E40" s="113"/>
      <c r="F40" s="113"/>
      <c r="G40" s="113"/>
      <c r="H40" s="113"/>
    </row>
    <row r="41" spans="1:9" ht="12.75" customHeight="1">
      <c r="A41" s="225" t="s">
        <v>54</v>
      </c>
      <c r="B41" s="225"/>
      <c r="C41" s="225"/>
      <c r="D41" s="225"/>
      <c r="E41" s="225"/>
      <c r="F41" s="225"/>
      <c r="G41" s="225"/>
      <c r="H41" s="225"/>
      <c r="I41" s="113"/>
    </row>
    <row r="42" spans="1:9" ht="12">
      <c r="A42" s="225"/>
      <c r="B42" s="225"/>
      <c r="C42" s="225"/>
      <c r="D42" s="225"/>
      <c r="E42" s="225"/>
      <c r="F42" s="225"/>
      <c r="G42" s="225"/>
      <c r="H42" s="225"/>
      <c r="I42" s="113"/>
    </row>
    <row r="43" spans="1:9" ht="12">
      <c r="A43" s="225"/>
      <c r="B43" s="225"/>
      <c r="C43" s="225"/>
      <c r="D43" s="225"/>
      <c r="E43" s="225"/>
      <c r="F43" s="225"/>
      <c r="G43" s="225"/>
      <c r="H43" s="225"/>
      <c r="I43" s="113"/>
    </row>
    <row r="44" spans="1:2" ht="12">
      <c r="A44" s="56"/>
      <c r="B44" s="56"/>
    </row>
    <row r="45" ht="12">
      <c r="A45" s="194" t="s">
        <v>125</v>
      </c>
    </row>
    <row r="47" ht="12">
      <c r="A47" s="213"/>
    </row>
  </sheetData>
  <mergeCells count="4">
    <mergeCell ref="B4:C4"/>
    <mergeCell ref="A37:H39"/>
    <mergeCell ref="A41:H43"/>
    <mergeCell ref="A35:H35"/>
  </mergeCells>
  <hyperlinks>
    <hyperlink ref="A4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8.8515625" defaultRowHeight="12.75"/>
  <cols>
    <col min="2" max="2" width="14.8515625" style="43" customWidth="1"/>
    <col min="3" max="3" width="11.421875" style="43" customWidth="1"/>
    <col min="4" max="4" width="9.140625" style="43" customWidth="1"/>
  </cols>
  <sheetData>
    <row r="1" spans="1:4" ht="12">
      <c r="A1" s="56" t="s">
        <v>12</v>
      </c>
      <c r="B1" s="57"/>
      <c r="C1" s="58"/>
      <c r="D1" s="58"/>
    </row>
    <row r="2" spans="1:4" ht="12">
      <c r="A2" s="59"/>
      <c r="B2" s="60"/>
      <c r="C2" s="61"/>
      <c r="D2" s="61"/>
    </row>
    <row r="3" spans="1:4" ht="24">
      <c r="A3" s="7" t="s">
        <v>71</v>
      </c>
      <c r="B3" s="62" t="s">
        <v>9</v>
      </c>
      <c r="C3" s="168"/>
      <c r="D3" s="168"/>
    </row>
    <row r="4" spans="2:4" ht="12">
      <c r="B4" s="171" t="s">
        <v>83</v>
      </c>
      <c r="C4" s="167"/>
      <c r="D4" s="63"/>
    </row>
    <row r="5" spans="2:4" ht="12">
      <c r="B5" s="64"/>
      <c r="C5" s="64"/>
      <c r="D5" s="60"/>
    </row>
    <row r="6" spans="1:6" ht="12">
      <c r="A6" s="65">
        <v>1980</v>
      </c>
      <c r="B6" s="66">
        <v>8</v>
      </c>
      <c r="C6" s="67"/>
      <c r="E6" s="68"/>
      <c r="F6" s="68"/>
    </row>
    <row r="7" spans="1:6" ht="12">
      <c r="A7" s="65">
        <v>1981</v>
      </c>
      <c r="B7" s="66">
        <v>18</v>
      </c>
      <c r="C7" s="67"/>
      <c r="E7" s="68"/>
      <c r="F7" s="68"/>
    </row>
    <row r="8" spans="1:6" ht="12">
      <c r="A8" s="65">
        <v>1982</v>
      </c>
      <c r="B8" s="66">
        <v>84</v>
      </c>
      <c r="C8" s="67"/>
      <c r="E8" s="68"/>
      <c r="F8" s="68"/>
    </row>
    <row r="9" spans="1:6" ht="12">
      <c r="A9" s="65">
        <v>1983</v>
      </c>
      <c r="B9" s="66">
        <v>254</v>
      </c>
      <c r="C9" s="67"/>
      <c r="E9" s="68"/>
      <c r="F9" s="68"/>
    </row>
    <row r="10" spans="1:6" ht="12">
      <c r="A10" s="65">
        <v>1984</v>
      </c>
      <c r="B10" s="66">
        <v>653</v>
      </c>
      <c r="C10" s="67"/>
      <c r="E10" s="68"/>
      <c r="F10" s="68"/>
    </row>
    <row r="11" spans="1:6" ht="12">
      <c r="A11" s="65">
        <v>1985</v>
      </c>
      <c r="B11" s="66">
        <v>945</v>
      </c>
      <c r="C11" s="67"/>
      <c r="E11" s="68"/>
      <c r="F11" s="68"/>
    </row>
    <row r="12" spans="1:6" ht="12">
      <c r="A12" s="65">
        <v>1986</v>
      </c>
      <c r="B12" s="66">
        <v>1265</v>
      </c>
      <c r="C12" s="67"/>
      <c r="E12" s="66"/>
      <c r="F12" s="66"/>
    </row>
    <row r="13" spans="1:6" ht="12">
      <c r="A13" s="65">
        <v>1987</v>
      </c>
      <c r="B13" s="66">
        <v>1333</v>
      </c>
      <c r="C13" s="67"/>
      <c r="E13" s="66"/>
      <c r="F13" s="66"/>
    </row>
    <row r="14" spans="1:6" ht="12">
      <c r="A14" s="65">
        <v>1988</v>
      </c>
      <c r="B14" s="66">
        <v>1231</v>
      </c>
      <c r="C14" s="67"/>
      <c r="E14" s="66"/>
      <c r="F14" s="66"/>
    </row>
    <row r="15" spans="1:6" ht="12">
      <c r="A15" s="65">
        <v>1989</v>
      </c>
      <c r="B15" s="66">
        <v>1332</v>
      </c>
      <c r="C15" s="67"/>
      <c r="E15" s="66"/>
      <c r="F15" s="66"/>
    </row>
    <row r="16" spans="1:6" ht="12">
      <c r="A16" s="65">
        <v>1990</v>
      </c>
      <c r="B16" s="66">
        <v>1484</v>
      </c>
      <c r="C16" s="67"/>
      <c r="E16" s="66"/>
      <c r="F16" s="66"/>
    </row>
    <row r="17" spans="1:6" ht="12">
      <c r="A17" s="65">
        <v>1991</v>
      </c>
      <c r="B17" s="66">
        <v>1709</v>
      </c>
      <c r="C17" s="67"/>
      <c r="E17" s="66"/>
      <c r="F17" s="66"/>
    </row>
    <row r="18" spans="1:6" ht="12">
      <c r="A18" s="65">
        <v>1992</v>
      </c>
      <c r="B18" s="66">
        <v>1680</v>
      </c>
      <c r="C18" s="67"/>
      <c r="E18" s="66"/>
      <c r="F18" s="66"/>
    </row>
    <row r="19" spans="1:6" ht="12">
      <c r="A19" s="65">
        <v>1993</v>
      </c>
      <c r="B19" s="66">
        <v>1635</v>
      </c>
      <c r="C19" s="67"/>
      <c r="E19" s="66"/>
      <c r="F19" s="66"/>
    </row>
    <row r="20" spans="1:6" ht="12">
      <c r="A20" s="65">
        <v>1994</v>
      </c>
      <c r="B20" s="66">
        <v>1663</v>
      </c>
      <c r="C20" s="67"/>
      <c r="E20" s="66"/>
      <c r="F20" s="66"/>
    </row>
    <row r="21" spans="1:6" ht="12">
      <c r="A21" s="65">
        <v>1995</v>
      </c>
      <c r="B21" s="66">
        <v>1612</v>
      </c>
      <c r="C21" s="67"/>
      <c r="E21" s="66"/>
      <c r="F21" s="66"/>
    </row>
    <row r="22" spans="1:6" ht="12">
      <c r="A22" s="65">
        <v>1996</v>
      </c>
      <c r="B22" s="66">
        <v>1614</v>
      </c>
      <c r="C22" s="67"/>
      <c r="E22" s="66"/>
      <c r="F22" s="66"/>
    </row>
    <row r="23" spans="1:6" ht="12">
      <c r="A23" s="65">
        <v>1997</v>
      </c>
      <c r="B23" s="66">
        <v>1611</v>
      </c>
      <c r="C23" s="67"/>
      <c r="E23" s="66"/>
      <c r="F23" s="66"/>
    </row>
    <row r="24" spans="1:6" ht="12">
      <c r="A24" s="65">
        <v>1998</v>
      </c>
      <c r="B24" s="66">
        <v>1837</v>
      </c>
      <c r="C24" s="67"/>
      <c r="E24" s="66"/>
      <c r="F24" s="66"/>
    </row>
    <row r="25" spans="1:6" ht="12">
      <c r="A25" s="65">
        <v>1999</v>
      </c>
      <c r="B25" s="66">
        <v>2490</v>
      </c>
      <c r="C25" s="67"/>
      <c r="E25" s="66"/>
      <c r="F25" s="66"/>
    </row>
    <row r="26" spans="1:6" ht="12">
      <c r="A26" s="65">
        <v>2000</v>
      </c>
      <c r="B26" s="66">
        <v>2578</v>
      </c>
      <c r="C26" s="67"/>
      <c r="E26" s="66"/>
      <c r="F26" s="66"/>
    </row>
    <row r="27" spans="1:6" ht="12">
      <c r="A27" s="65">
        <v>2001</v>
      </c>
      <c r="B27" s="66">
        <v>4275</v>
      </c>
      <c r="C27" s="67"/>
      <c r="E27" s="68"/>
      <c r="F27" s="68"/>
    </row>
    <row r="28" spans="1:6" ht="12">
      <c r="A28" s="65">
        <v>2002</v>
      </c>
      <c r="B28" s="66">
        <v>4685</v>
      </c>
      <c r="C28" s="67"/>
      <c r="E28" s="68"/>
      <c r="F28" s="68"/>
    </row>
    <row r="29" spans="1:6" ht="12">
      <c r="A29" s="65">
        <v>2003</v>
      </c>
      <c r="B29" s="66">
        <v>6372</v>
      </c>
      <c r="C29" s="67"/>
      <c r="E29" s="68"/>
      <c r="F29" s="68"/>
    </row>
    <row r="30" spans="1:6" ht="12">
      <c r="A30" s="65">
        <v>2004</v>
      </c>
      <c r="B30" s="66">
        <v>6725</v>
      </c>
      <c r="C30" s="67"/>
      <c r="E30" s="68"/>
      <c r="F30" s="68"/>
    </row>
    <row r="31" spans="1:6" ht="12">
      <c r="A31" s="65">
        <v>2005</v>
      </c>
      <c r="B31" s="66">
        <v>9149</v>
      </c>
      <c r="C31" s="67"/>
      <c r="E31" s="68"/>
      <c r="F31" s="68"/>
    </row>
    <row r="32" spans="1:6" ht="12">
      <c r="A32" s="219">
        <v>2006</v>
      </c>
      <c r="B32" s="223">
        <v>11603</v>
      </c>
      <c r="C32" s="67"/>
      <c r="E32" s="68"/>
      <c r="F32" s="68"/>
    </row>
    <row r="33" spans="1:6" ht="12">
      <c r="A33" s="169">
        <v>2007</v>
      </c>
      <c r="B33" s="170">
        <v>16818</v>
      </c>
      <c r="C33" s="67"/>
      <c r="E33" s="68"/>
      <c r="F33" s="68"/>
    </row>
    <row r="34" spans="1:4" ht="12">
      <c r="A34" s="69"/>
      <c r="B34" s="58"/>
      <c r="C34" s="58"/>
      <c r="D34" s="67"/>
    </row>
    <row r="35" spans="1:4" ht="12.75" customHeight="1">
      <c r="A35" s="69" t="s">
        <v>6</v>
      </c>
      <c r="B35" s="58"/>
      <c r="C35" s="58"/>
      <c r="D35" s="67"/>
    </row>
    <row r="36" spans="1:4" ht="12">
      <c r="A36" s="69"/>
      <c r="B36" s="58"/>
      <c r="C36" s="58"/>
      <c r="D36" s="67"/>
    </row>
    <row r="37" spans="1:12" ht="12.75" customHeight="1">
      <c r="A37" s="237" t="s">
        <v>7</v>
      </c>
      <c r="B37" s="237"/>
      <c r="C37" s="237"/>
      <c r="D37" s="237"/>
      <c r="E37" s="237"/>
      <c r="F37" s="237"/>
      <c r="G37" s="237"/>
      <c r="H37" s="237"/>
      <c r="I37" s="237"/>
      <c r="J37" s="71"/>
      <c r="K37" s="72"/>
      <c r="L37" s="72"/>
    </row>
    <row r="38" spans="1:12" ht="12.7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71"/>
      <c r="K38" s="72"/>
      <c r="L38" s="72"/>
    </row>
    <row r="39" spans="1:12" ht="12.7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71"/>
      <c r="K39" s="72"/>
      <c r="L39" s="72"/>
    </row>
    <row r="40" spans="1:12" ht="12.7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71"/>
      <c r="K40" s="72"/>
      <c r="L40" s="72"/>
    </row>
    <row r="41" spans="1:12" ht="12.7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71"/>
      <c r="K41" s="72"/>
      <c r="L41" s="72"/>
    </row>
    <row r="42" spans="1:10" ht="12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 customHeight="1">
      <c r="A43" s="225" t="s">
        <v>54</v>
      </c>
      <c r="B43" s="225"/>
      <c r="C43" s="225"/>
      <c r="D43" s="225"/>
      <c r="E43" s="225"/>
      <c r="F43" s="225"/>
      <c r="G43" s="225"/>
      <c r="H43" s="225"/>
      <c r="I43" s="225"/>
      <c r="J43" s="71"/>
    </row>
    <row r="44" spans="1:10" ht="12">
      <c r="A44" s="225"/>
      <c r="B44" s="225"/>
      <c r="C44" s="225"/>
      <c r="D44" s="225"/>
      <c r="E44" s="225"/>
      <c r="F44" s="225"/>
      <c r="G44" s="225"/>
      <c r="H44" s="225"/>
      <c r="I44" s="225"/>
      <c r="J44" s="71"/>
    </row>
    <row r="45" spans="1:10" ht="12">
      <c r="A45" s="225"/>
      <c r="B45" s="225"/>
      <c r="C45" s="225"/>
      <c r="D45" s="225"/>
      <c r="E45" s="225"/>
      <c r="F45" s="225"/>
      <c r="G45" s="225"/>
      <c r="H45" s="225"/>
      <c r="I45" s="225"/>
      <c r="J45" s="43"/>
    </row>
    <row r="46" spans="1:2" ht="12">
      <c r="A46" s="65"/>
      <c r="B46" s="73"/>
    </row>
    <row r="47" spans="1:8" ht="12">
      <c r="A47" s="238" t="s">
        <v>125</v>
      </c>
      <c r="B47" s="238"/>
      <c r="C47" s="210"/>
      <c r="D47" s="210"/>
      <c r="E47" s="210"/>
      <c r="F47" s="210"/>
      <c r="G47" s="210"/>
      <c r="H47" s="210"/>
    </row>
    <row r="48" spans="1:2" ht="12">
      <c r="A48" s="65"/>
      <c r="B48" s="73"/>
    </row>
    <row r="49" spans="1:2" ht="12">
      <c r="A49" s="65"/>
      <c r="B49" s="73"/>
    </row>
    <row r="50" spans="1:2" ht="12">
      <c r="A50" s="65"/>
      <c r="B50" s="73"/>
    </row>
    <row r="51" spans="1:2" ht="12">
      <c r="A51" s="65"/>
      <c r="B51" s="73"/>
    </row>
    <row r="52" spans="1:2" ht="12">
      <c r="A52" s="65"/>
      <c r="B52" s="73"/>
    </row>
    <row r="53" spans="1:2" ht="12">
      <c r="A53" s="65"/>
      <c r="B53" s="73"/>
    </row>
    <row r="54" spans="1:2" ht="12">
      <c r="A54" s="65"/>
      <c r="B54" s="73"/>
    </row>
    <row r="55" spans="1:2" ht="12">
      <c r="A55" s="65"/>
      <c r="B55" s="73"/>
    </row>
    <row r="56" spans="1:2" ht="12">
      <c r="A56" s="65"/>
      <c r="B56" s="73"/>
    </row>
    <row r="57" spans="1:2" ht="12">
      <c r="A57" s="65"/>
      <c r="B57" s="73"/>
    </row>
    <row r="58" spans="1:2" ht="12">
      <c r="A58" s="65"/>
      <c r="B58" s="73"/>
    </row>
    <row r="59" spans="1:2" ht="12">
      <c r="A59" s="65"/>
      <c r="B59" s="73"/>
    </row>
    <row r="60" spans="1:2" ht="12">
      <c r="A60" s="65"/>
      <c r="B60" s="73"/>
    </row>
    <row r="61" spans="1:2" ht="12">
      <c r="A61" s="65"/>
      <c r="B61" s="73"/>
    </row>
    <row r="62" spans="1:2" ht="12">
      <c r="A62" s="65"/>
      <c r="B62" s="73"/>
    </row>
    <row r="63" spans="1:2" ht="12">
      <c r="A63" s="65"/>
      <c r="B63" s="73"/>
    </row>
    <row r="64" spans="1:2" ht="12">
      <c r="A64" s="65"/>
      <c r="B64" s="58"/>
    </row>
    <row r="65" spans="1:2" ht="12">
      <c r="A65" s="65"/>
      <c r="B65" s="58"/>
    </row>
    <row r="66" spans="1:2" ht="12">
      <c r="A66" s="65"/>
      <c r="B66" s="58"/>
    </row>
  </sheetData>
  <mergeCells count="3">
    <mergeCell ref="A37:I41"/>
    <mergeCell ref="A43:I45"/>
    <mergeCell ref="A47:B47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79" t="s">
        <v>114</v>
      </c>
      <c r="B1" s="79"/>
      <c r="C1" s="80"/>
      <c r="D1" s="81"/>
      <c r="E1" s="28"/>
      <c r="F1" s="82"/>
    </row>
    <row r="2" spans="1:6" ht="12">
      <c r="A2" s="39"/>
      <c r="B2" s="39"/>
      <c r="C2" s="28"/>
      <c r="D2" s="81"/>
      <c r="E2" s="28"/>
      <c r="F2" s="82"/>
    </row>
    <row r="3" spans="1:6" ht="20.25" customHeight="1">
      <c r="A3" s="83" t="s">
        <v>71</v>
      </c>
      <c r="B3" s="83"/>
      <c r="C3" s="84" t="s">
        <v>86</v>
      </c>
      <c r="D3" s="85" t="s">
        <v>87</v>
      </c>
      <c r="E3" s="163"/>
      <c r="F3" s="164"/>
    </row>
    <row r="4" spans="1:6" ht="12">
      <c r="A4" s="39"/>
      <c r="B4" s="39"/>
      <c r="C4" s="239" t="s">
        <v>83</v>
      </c>
      <c r="D4" s="239"/>
      <c r="E4" s="86"/>
      <c r="F4" s="87"/>
    </row>
    <row r="5" spans="1:5" ht="12">
      <c r="A5" s="39"/>
      <c r="B5" s="39"/>
      <c r="C5" s="28"/>
      <c r="D5" s="88"/>
      <c r="E5" s="82"/>
    </row>
    <row r="6" spans="1:5" ht="12">
      <c r="A6" s="37">
        <v>1975</v>
      </c>
      <c r="B6" s="37"/>
      <c r="C6" s="40">
        <v>1.8</v>
      </c>
      <c r="D6" s="40">
        <v>1.9</v>
      </c>
      <c r="E6" s="89"/>
    </row>
    <row r="7" spans="1:6" ht="12">
      <c r="A7" s="37">
        <v>1976</v>
      </c>
      <c r="B7" s="37"/>
      <c r="C7" s="40">
        <v>2</v>
      </c>
      <c r="D7" s="40">
        <f aca="true" t="shared" si="0" ref="D7:D25">D6+C7</f>
        <v>3.9</v>
      </c>
      <c r="E7" s="90"/>
      <c r="F7" s="90"/>
    </row>
    <row r="8" spans="1:6" ht="12">
      <c r="A8" s="37">
        <v>1977</v>
      </c>
      <c r="B8" s="37"/>
      <c r="C8" s="40">
        <v>2.2</v>
      </c>
      <c r="D8" s="40">
        <f t="shared" si="0"/>
        <v>6.1</v>
      </c>
      <c r="E8" s="90"/>
      <c r="F8" s="90"/>
    </row>
    <row r="9" spans="1:6" ht="12">
      <c r="A9" s="37">
        <v>1978</v>
      </c>
      <c r="B9" s="37"/>
      <c r="C9" s="40">
        <v>2.5</v>
      </c>
      <c r="D9" s="40">
        <f t="shared" si="0"/>
        <v>8.6</v>
      </c>
      <c r="E9" s="90"/>
      <c r="F9" s="90"/>
    </row>
    <row r="10" spans="1:6" ht="12">
      <c r="A10" s="37">
        <v>1979</v>
      </c>
      <c r="B10" s="37"/>
      <c r="C10" s="40">
        <v>4</v>
      </c>
      <c r="D10" s="40">
        <f t="shared" si="0"/>
        <v>12.6</v>
      </c>
      <c r="E10" s="90"/>
      <c r="F10" s="90"/>
    </row>
    <row r="11" spans="1:6" ht="12">
      <c r="A11" s="37">
        <v>1980</v>
      </c>
      <c r="B11" s="37"/>
      <c r="C11" s="40">
        <v>7</v>
      </c>
      <c r="D11" s="40">
        <f t="shared" si="0"/>
        <v>19.6</v>
      </c>
      <c r="E11" s="90"/>
      <c r="F11" s="90"/>
    </row>
    <row r="12" spans="1:6" ht="12">
      <c r="A12" s="37">
        <v>1981</v>
      </c>
      <c r="B12" s="37"/>
      <c r="C12" s="40">
        <v>8</v>
      </c>
      <c r="D12" s="40">
        <f>D11+C12</f>
        <v>27.6</v>
      </c>
      <c r="E12" s="90"/>
      <c r="F12" s="90"/>
    </row>
    <row r="13" spans="1:6" ht="12">
      <c r="A13" s="37">
        <v>1982</v>
      </c>
      <c r="B13" s="37"/>
      <c r="C13" s="40">
        <v>9</v>
      </c>
      <c r="D13" s="40">
        <f t="shared" si="0"/>
        <v>36.6</v>
      </c>
      <c r="E13" s="90"/>
      <c r="F13" s="90"/>
    </row>
    <row r="14" spans="1:6" ht="12">
      <c r="A14" s="37">
        <v>1983</v>
      </c>
      <c r="B14" s="37"/>
      <c r="C14" s="40">
        <v>17</v>
      </c>
      <c r="D14" s="40">
        <f t="shared" si="0"/>
        <v>53.6</v>
      </c>
      <c r="E14" s="90"/>
      <c r="F14" s="90"/>
    </row>
    <row r="15" spans="1:6" ht="12">
      <c r="A15" s="37">
        <v>1984</v>
      </c>
      <c r="B15" s="37"/>
      <c r="C15" s="40">
        <v>22</v>
      </c>
      <c r="D15" s="40">
        <f t="shared" si="0"/>
        <v>75.6</v>
      </c>
      <c r="E15" s="90"/>
      <c r="F15" s="90"/>
    </row>
    <row r="16" spans="1:6" ht="12">
      <c r="A16" s="37">
        <v>1985</v>
      </c>
      <c r="B16" s="37"/>
      <c r="C16" s="40">
        <v>23</v>
      </c>
      <c r="D16" s="40">
        <f t="shared" si="0"/>
        <v>98.6</v>
      </c>
      <c r="E16" s="90"/>
      <c r="F16" s="90"/>
    </row>
    <row r="17" spans="1:6" ht="12">
      <c r="A17" s="37">
        <v>1986</v>
      </c>
      <c r="B17" s="37"/>
      <c r="C17" s="40">
        <v>26</v>
      </c>
      <c r="D17" s="40">
        <f t="shared" si="0"/>
        <v>124.6</v>
      </c>
      <c r="E17" s="90"/>
      <c r="F17" s="90"/>
    </row>
    <row r="18" spans="1:6" ht="12">
      <c r="A18" s="37">
        <v>1987</v>
      </c>
      <c r="B18" s="37"/>
      <c r="C18" s="40">
        <v>29</v>
      </c>
      <c r="D18" s="40">
        <f t="shared" si="0"/>
        <v>153.6</v>
      </c>
      <c r="E18" s="90"/>
      <c r="F18" s="90"/>
    </row>
    <row r="19" spans="1:6" ht="12">
      <c r="A19" s="37">
        <v>1988</v>
      </c>
      <c r="B19" s="37"/>
      <c r="C19" s="40">
        <v>34</v>
      </c>
      <c r="D19" s="40">
        <f t="shared" si="0"/>
        <v>187.6</v>
      </c>
      <c r="E19" s="90"/>
      <c r="F19" s="90"/>
    </row>
    <row r="20" spans="1:6" ht="12">
      <c r="A20" s="37">
        <v>1989</v>
      </c>
      <c r="B20" s="37"/>
      <c r="C20" s="40">
        <v>40</v>
      </c>
      <c r="D20" s="40">
        <f t="shared" si="0"/>
        <v>227.6</v>
      </c>
      <c r="E20" s="90"/>
      <c r="F20" s="90"/>
    </row>
    <row r="21" spans="1:6" ht="12">
      <c r="A21" s="37">
        <v>1990</v>
      </c>
      <c r="B21" s="37"/>
      <c r="C21" s="40">
        <v>47</v>
      </c>
      <c r="D21" s="40">
        <f t="shared" si="0"/>
        <v>274.6</v>
      </c>
      <c r="E21" s="90"/>
      <c r="F21" s="90"/>
    </row>
    <row r="22" spans="1:6" ht="12">
      <c r="A22" s="37">
        <v>1991</v>
      </c>
      <c r="B22" s="37"/>
      <c r="C22" s="40">
        <v>55</v>
      </c>
      <c r="D22" s="40">
        <f t="shared" si="0"/>
        <v>329.6</v>
      </c>
      <c r="E22" s="90"/>
      <c r="F22" s="90"/>
    </row>
    <row r="23" spans="1:6" ht="12">
      <c r="A23" s="37">
        <v>1992</v>
      </c>
      <c r="B23" s="37"/>
      <c r="C23" s="40">
        <v>58</v>
      </c>
      <c r="D23" s="40">
        <f t="shared" si="0"/>
        <v>387.6</v>
      </c>
      <c r="E23" s="90"/>
      <c r="F23" s="90"/>
    </row>
    <row r="24" spans="1:6" ht="12">
      <c r="A24" s="37">
        <v>1993</v>
      </c>
      <c r="B24" s="37"/>
      <c r="C24" s="40">
        <v>60</v>
      </c>
      <c r="D24" s="40">
        <f t="shared" si="0"/>
        <v>447.6</v>
      </c>
      <c r="E24" s="90"/>
      <c r="F24" s="90"/>
    </row>
    <row r="25" spans="1:6" ht="12">
      <c r="A25" s="37">
        <v>1994</v>
      </c>
      <c r="B25" s="37"/>
      <c r="C25" s="40">
        <v>69</v>
      </c>
      <c r="D25" s="40">
        <f t="shared" si="0"/>
        <v>516.6</v>
      </c>
      <c r="E25" s="90"/>
      <c r="F25" s="90"/>
    </row>
    <row r="26" spans="1:6" ht="12">
      <c r="A26" s="37">
        <v>1995</v>
      </c>
      <c r="B26" s="37"/>
      <c r="C26" s="38">
        <v>77.6</v>
      </c>
      <c r="D26" s="38">
        <f>C26+D25</f>
        <v>594.2</v>
      </c>
      <c r="E26" s="90"/>
      <c r="F26" s="90"/>
    </row>
    <row r="27" spans="1:6" ht="12">
      <c r="A27" s="37">
        <v>1996</v>
      </c>
      <c r="B27" s="37"/>
      <c r="C27" s="38">
        <v>88.6</v>
      </c>
      <c r="D27" s="38">
        <f aca="true" t="shared" si="1" ref="D27:D38">C27+D26</f>
        <v>682.8000000000001</v>
      </c>
      <c r="E27" s="90"/>
      <c r="F27" s="90"/>
    </row>
    <row r="28" spans="1:6" ht="12">
      <c r="A28" s="37">
        <v>1997</v>
      </c>
      <c r="B28" s="37"/>
      <c r="C28" s="38">
        <v>126</v>
      </c>
      <c r="D28" s="38">
        <f t="shared" si="1"/>
        <v>808.8000000000001</v>
      </c>
      <c r="E28" s="90"/>
      <c r="F28" s="90"/>
    </row>
    <row r="29" spans="1:6" ht="12">
      <c r="A29" s="37">
        <v>1998</v>
      </c>
      <c r="B29" s="37"/>
      <c r="C29" s="38">
        <v>155</v>
      </c>
      <c r="D29" s="38">
        <f t="shared" si="1"/>
        <v>963.8000000000001</v>
      </c>
      <c r="E29" s="90"/>
      <c r="F29" s="90"/>
    </row>
    <row r="30" spans="1:6" ht="12">
      <c r="A30" s="37">
        <v>1999</v>
      </c>
      <c r="B30" s="37"/>
      <c r="C30" s="38">
        <v>201</v>
      </c>
      <c r="D30" s="38">
        <f t="shared" si="1"/>
        <v>1164.8000000000002</v>
      </c>
      <c r="E30" s="90"/>
      <c r="F30" s="90"/>
    </row>
    <row r="31" spans="1:6" ht="12">
      <c r="A31" s="37">
        <v>2000</v>
      </c>
      <c r="B31" s="37"/>
      <c r="C31" s="38">
        <v>276.8</v>
      </c>
      <c r="D31" s="38">
        <f t="shared" si="1"/>
        <v>1441.6000000000001</v>
      </c>
      <c r="E31" s="90"/>
      <c r="F31" s="90"/>
    </row>
    <row r="32" spans="1:6" ht="12">
      <c r="A32" s="37">
        <v>2001</v>
      </c>
      <c r="B32" s="37"/>
      <c r="C32" s="38">
        <v>386</v>
      </c>
      <c r="D32" s="38">
        <f t="shared" si="1"/>
        <v>1827.6000000000001</v>
      </c>
      <c r="E32" s="90"/>
      <c r="F32" s="90"/>
    </row>
    <row r="33" spans="1:6" ht="12">
      <c r="A33" s="37">
        <v>2002</v>
      </c>
      <c r="B33" s="37"/>
      <c r="C33" s="38">
        <v>547</v>
      </c>
      <c r="D33" s="38">
        <f t="shared" si="1"/>
        <v>2374.6000000000004</v>
      </c>
      <c r="E33" s="90"/>
      <c r="F33" s="90"/>
    </row>
    <row r="34" spans="1:6" ht="12">
      <c r="A34" s="37">
        <v>2003</v>
      </c>
      <c r="B34" s="37"/>
      <c r="C34" s="38">
        <v>748.4</v>
      </c>
      <c r="D34" s="38">
        <f t="shared" si="1"/>
        <v>3123.0000000000005</v>
      </c>
      <c r="E34" s="90"/>
      <c r="F34" s="90"/>
    </row>
    <row r="35" spans="1:6" ht="12">
      <c r="A35" s="37">
        <v>2004</v>
      </c>
      <c r="B35" s="37"/>
      <c r="C35" s="38">
        <v>1193.5</v>
      </c>
      <c r="D35" s="38">
        <f t="shared" si="1"/>
        <v>4316.5</v>
      </c>
      <c r="E35" s="90"/>
      <c r="F35" s="90"/>
    </row>
    <row r="36" spans="1:6" ht="12">
      <c r="A36" s="37">
        <v>2005</v>
      </c>
      <c r="B36" s="37"/>
      <c r="C36" s="38">
        <v>1786.1</v>
      </c>
      <c r="D36" s="38">
        <f t="shared" si="1"/>
        <v>6102.6</v>
      </c>
      <c r="E36" s="90"/>
      <c r="F36" s="90"/>
    </row>
    <row r="37" spans="1:8" ht="12">
      <c r="A37" s="37">
        <v>2006</v>
      </c>
      <c r="B37" s="37"/>
      <c r="C37" s="40">
        <v>2520.8</v>
      </c>
      <c r="D37" s="38">
        <f t="shared" si="1"/>
        <v>8623.400000000001</v>
      </c>
      <c r="E37" s="91"/>
      <c r="F37" s="90"/>
      <c r="G37" s="90"/>
      <c r="H37" s="90"/>
    </row>
    <row r="38" spans="1:8" ht="12">
      <c r="A38" s="92">
        <v>2007</v>
      </c>
      <c r="B38" s="92" t="s">
        <v>128</v>
      </c>
      <c r="C38" s="93">
        <v>3800</v>
      </c>
      <c r="D38" s="94">
        <f t="shared" si="1"/>
        <v>12423.400000000001</v>
      </c>
      <c r="E38" s="91"/>
      <c r="F38" s="91"/>
      <c r="G38" s="90"/>
      <c r="H38" s="90"/>
    </row>
    <row r="39" spans="1:8" ht="12">
      <c r="A39" s="37"/>
      <c r="B39" s="37"/>
      <c r="C39" s="40"/>
      <c r="D39" s="38"/>
      <c r="E39" s="91"/>
      <c r="F39" s="91"/>
      <c r="G39" s="90"/>
      <c r="H39" s="90"/>
    </row>
    <row r="40" spans="1:8" ht="12">
      <c r="A40" s="37" t="s">
        <v>129</v>
      </c>
      <c r="B40" s="37"/>
      <c r="C40" s="40"/>
      <c r="D40" s="38"/>
      <c r="E40" s="91"/>
      <c r="F40" s="91"/>
      <c r="G40" s="90"/>
      <c r="H40" s="90"/>
    </row>
    <row r="41" spans="1:6" ht="12">
      <c r="A41" s="41"/>
      <c r="B41" s="41"/>
      <c r="C41" s="41"/>
      <c r="D41" s="81"/>
      <c r="E41" s="28"/>
      <c r="F41" s="82"/>
    </row>
    <row r="42" spans="1:8" ht="12.75" customHeight="1">
      <c r="A42" s="240" t="s">
        <v>31</v>
      </c>
      <c r="B42" s="240"/>
      <c r="C42" s="240"/>
      <c r="D42" s="240"/>
      <c r="E42" s="240"/>
      <c r="F42" s="240"/>
      <c r="G42" s="30"/>
      <c r="H42" s="30"/>
    </row>
    <row r="43" spans="1:8" ht="12">
      <c r="A43" s="240"/>
      <c r="B43" s="240"/>
      <c r="C43" s="240"/>
      <c r="D43" s="240"/>
      <c r="E43" s="240"/>
      <c r="F43" s="240"/>
      <c r="G43" s="30"/>
      <c r="H43" s="30"/>
    </row>
    <row r="44" spans="1:8" ht="12">
      <c r="A44" s="240"/>
      <c r="B44" s="240"/>
      <c r="C44" s="240"/>
      <c r="D44" s="240"/>
      <c r="E44" s="240"/>
      <c r="F44" s="240"/>
      <c r="G44" s="30"/>
      <c r="H44" s="30"/>
    </row>
    <row r="45" spans="1:6" ht="12">
      <c r="A45" s="240"/>
      <c r="B45" s="240"/>
      <c r="C45" s="240"/>
      <c r="D45" s="240"/>
      <c r="E45" s="240"/>
      <c r="F45" s="240"/>
    </row>
    <row r="46" spans="1:6" ht="27.75" customHeight="1">
      <c r="A46" s="240"/>
      <c r="B46" s="240"/>
      <c r="C46" s="240"/>
      <c r="D46" s="240"/>
      <c r="E46" s="240"/>
      <c r="F46" s="240"/>
    </row>
    <row r="47" spans="1:6" ht="12">
      <c r="A47" s="30"/>
      <c r="B47" s="30"/>
      <c r="C47" s="30"/>
      <c r="D47" s="30"/>
      <c r="E47" s="30"/>
      <c r="F47" s="30"/>
    </row>
    <row r="48" spans="1:6" ht="12.75" customHeight="1">
      <c r="A48" s="225" t="s">
        <v>54</v>
      </c>
      <c r="B48" s="225"/>
      <c r="C48" s="225"/>
      <c r="D48" s="225"/>
      <c r="E48" s="225"/>
      <c r="F48" s="225"/>
    </row>
    <row r="49" spans="1:6" ht="12">
      <c r="A49" s="225"/>
      <c r="B49" s="225"/>
      <c r="C49" s="225"/>
      <c r="D49" s="225"/>
      <c r="E49" s="225"/>
      <c r="F49" s="225"/>
    </row>
    <row r="50" spans="1:6" ht="12">
      <c r="A50" s="225"/>
      <c r="B50" s="225"/>
      <c r="C50" s="225"/>
      <c r="D50" s="225"/>
      <c r="E50" s="225"/>
      <c r="F50" s="225"/>
    </row>
    <row r="51" spans="1:6" ht="12">
      <c r="A51" s="225"/>
      <c r="B51" s="225"/>
      <c r="C51" s="225"/>
      <c r="D51" s="225"/>
      <c r="E51" s="225"/>
      <c r="F51" s="225"/>
    </row>
    <row r="53" spans="1:2" ht="12">
      <c r="A53" s="194" t="s">
        <v>125</v>
      </c>
      <c r="B53" s="194"/>
    </row>
  </sheetData>
  <mergeCells count="3">
    <mergeCell ref="C4:D4"/>
    <mergeCell ref="A42:F46"/>
    <mergeCell ref="A48:F51"/>
  </mergeCells>
  <hyperlinks>
    <hyperlink ref="A53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8.8515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">
      <c r="A1" s="1" t="s">
        <v>115</v>
      </c>
    </row>
    <row r="3" spans="1:3" ht="12">
      <c r="A3" s="4" t="s">
        <v>71</v>
      </c>
      <c r="B3" s="54" t="s">
        <v>86</v>
      </c>
      <c r="C3" s="54" t="s">
        <v>87</v>
      </c>
    </row>
    <row r="4" spans="1:3" ht="12">
      <c r="A4" s="3"/>
      <c r="B4" s="232" t="s">
        <v>83</v>
      </c>
      <c r="C4" s="232"/>
    </row>
    <row r="5" ht="12">
      <c r="A5" s="3"/>
    </row>
    <row r="6" spans="1:3" ht="12">
      <c r="A6" s="3">
        <v>1976</v>
      </c>
      <c r="B6" s="78">
        <v>0.32</v>
      </c>
      <c r="C6" s="110">
        <f>B6</f>
        <v>0.32</v>
      </c>
    </row>
    <row r="7" spans="1:3" ht="12">
      <c r="A7" s="3">
        <v>1977</v>
      </c>
      <c r="B7" s="78">
        <v>0.42</v>
      </c>
      <c r="C7" s="110">
        <f>B7+C6</f>
        <v>0.74</v>
      </c>
    </row>
    <row r="8" spans="1:3" ht="12">
      <c r="A8" s="3">
        <v>1978</v>
      </c>
      <c r="B8" s="78">
        <v>0.84</v>
      </c>
      <c r="C8" s="110">
        <f aca="true" t="shared" si="0" ref="C8:C36">B8+C7</f>
        <v>1.58</v>
      </c>
    </row>
    <row r="9" spans="1:3" ht="12">
      <c r="A9" s="3">
        <v>1979</v>
      </c>
      <c r="B9" s="78">
        <v>1.24</v>
      </c>
      <c r="C9" s="110">
        <f t="shared" si="0"/>
        <v>2.8200000000000003</v>
      </c>
    </row>
    <row r="10" spans="1:3" ht="12">
      <c r="A10" s="3">
        <v>1980</v>
      </c>
      <c r="B10" s="78">
        <v>2.5</v>
      </c>
      <c r="C10" s="110">
        <f t="shared" si="0"/>
        <v>5.32</v>
      </c>
    </row>
    <row r="11" spans="1:3" ht="12">
      <c r="A11" s="3">
        <v>1981</v>
      </c>
      <c r="B11" s="78">
        <v>3.5</v>
      </c>
      <c r="C11" s="110">
        <f t="shared" si="0"/>
        <v>8.82</v>
      </c>
    </row>
    <row r="12" spans="1:3" ht="12">
      <c r="A12" s="3">
        <v>1982</v>
      </c>
      <c r="B12" s="78">
        <v>5.2</v>
      </c>
      <c r="C12" s="110">
        <f t="shared" si="0"/>
        <v>14.02</v>
      </c>
    </row>
    <row r="13" spans="1:3" ht="12">
      <c r="A13" s="3">
        <v>1983</v>
      </c>
      <c r="B13" s="78">
        <v>8.2</v>
      </c>
      <c r="C13" s="110">
        <f t="shared" si="0"/>
        <v>22.22</v>
      </c>
    </row>
    <row r="14" spans="1:3" ht="12">
      <c r="A14" s="3">
        <v>1984</v>
      </c>
      <c r="B14" s="78">
        <v>8</v>
      </c>
      <c r="C14" s="110">
        <f t="shared" si="0"/>
        <v>30.22</v>
      </c>
    </row>
    <row r="15" spans="1:3" ht="12">
      <c r="A15" s="3">
        <v>1985</v>
      </c>
      <c r="B15" s="78">
        <v>7.7</v>
      </c>
      <c r="C15" s="110">
        <f t="shared" si="0"/>
        <v>37.92</v>
      </c>
    </row>
    <row r="16" spans="1:3" ht="12">
      <c r="A16" s="3">
        <v>1986</v>
      </c>
      <c r="B16" s="78">
        <v>7.1</v>
      </c>
      <c r="C16" s="110">
        <f t="shared" si="0"/>
        <v>45.02</v>
      </c>
    </row>
    <row r="17" spans="1:3" ht="12">
      <c r="A17" s="3">
        <v>1987</v>
      </c>
      <c r="B17" s="78">
        <v>8.7</v>
      </c>
      <c r="C17" s="110">
        <f t="shared" si="0"/>
        <v>53.72</v>
      </c>
    </row>
    <row r="18" spans="1:3" ht="12">
      <c r="A18" s="3">
        <v>1988</v>
      </c>
      <c r="B18" s="78">
        <v>11.1</v>
      </c>
      <c r="C18" s="110">
        <f t="shared" si="0"/>
        <v>64.82</v>
      </c>
    </row>
    <row r="19" spans="1:3" ht="12">
      <c r="A19" s="3">
        <v>1989</v>
      </c>
      <c r="B19" s="78">
        <v>14.1</v>
      </c>
      <c r="C19" s="110">
        <f t="shared" si="0"/>
        <v>78.91999999999999</v>
      </c>
    </row>
    <row r="20" spans="1:3" ht="12">
      <c r="A20" s="3">
        <v>1990</v>
      </c>
      <c r="B20" s="78">
        <v>14.8</v>
      </c>
      <c r="C20" s="110">
        <f t="shared" si="0"/>
        <v>93.71999999999998</v>
      </c>
    </row>
    <row r="21" spans="1:3" ht="12">
      <c r="A21" s="3">
        <v>1991</v>
      </c>
      <c r="B21" s="78">
        <v>17.1</v>
      </c>
      <c r="C21" s="110">
        <f t="shared" si="0"/>
        <v>110.82</v>
      </c>
    </row>
    <row r="22" spans="1:3" ht="12">
      <c r="A22" s="3">
        <v>1992</v>
      </c>
      <c r="B22" s="78">
        <v>18.1</v>
      </c>
      <c r="C22" s="110">
        <f t="shared" si="0"/>
        <v>128.92</v>
      </c>
    </row>
    <row r="23" spans="1:3" ht="12">
      <c r="A23" s="3">
        <v>1993</v>
      </c>
      <c r="B23" s="78">
        <v>22.44</v>
      </c>
      <c r="C23" s="110">
        <f t="shared" si="0"/>
        <v>151.35999999999999</v>
      </c>
    </row>
    <row r="24" spans="1:3" ht="12">
      <c r="A24" s="3">
        <v>1994</v>
      </c>
      <c r="B24" s="78">
        <v>25.64</v>
      </c>
      <c r="C24" s="110">
        <f t="shared" si="0"/>
        <v>177</v>
      </c>
    </row>
    <row r="25" spans="1:6" ht="12">
      <c r="A25" s="3">
        <v>1995</v>
      </c>
      <c r="B25" s="78">
        <v>34.75</v>
      </c>
      <c r="C25" s="110">
        <f t="shared" si="0"/>
        <v>211.75</v>
      </c>
      <c r="E25" s="116"/>
      <c r="F25" s="117"/>
    </row>
    <row r="26" spans="1:6" ht="12">
      <c r="A26" s="3">
        <v>1996</v>
      </c>
      <c r="B26" s="78">
        <v>38.85</v>
      </c>
      <c r="C26" s="110">
        <f t="shared" si="0"/>
        <v>250.6</v>
      </c>
      <c r="E26" s="116"/>
      <c r="F26" s="117"/>
    </row>
    <row r="27" spans="1:6" ht="12">
      <c r="A27" s="3">
        <v>1997</v>
      </c>
      <c r="B27" s="78">
        <v>51</v>
      </c>
      <c r="C27" s="110">
        <f t="shared" si="0"/>
        <v>301.6</v>
      </c>
      <c r="E27" s="116"/>
      <c r="F27" s="117"/>
    </row>
    <row r="28" spans="1:6" ht="12">
      <c r="A28" s="3">
        <v>1998</v>
      </c>
      <c r="B28" s="78">
        <v>53.7</v>
      </c>
      <c r="C28" s="110">
        <f t="shared" si="0"/>
        <v>355.3</v>
      </c>
      <c r="E28" s="116"/>
      <c r="F28" s="117"/>
    </row>
    <row r="29" spans="1:6" ht="12">
      <c r="A29" s="3">
        <v>1999</v>
      </c>
      <c r="B29" s="78">
        <v>60.8</v>
      </c>
      <c r="C29" s="110">
        <f t="shared" si="0"/>
        <v>416.1</v>
      </c>
      <c r="E29" s="116"/>
      <c r="F29" s="117"/>
    </row>
    <row r="30" spans="1:6" ht="12">
      <c r="A30" s="3">
        <v>2000</v>
      </c>
      <c r="B30" s="78">
        <v>74.97</v>
      </c>
      <c r="C30" s="110">
        <f t="shared" si="0"/>
        <v>491.07000000000005</v>
      </c>
      <c r="E30" s="116"/>
      <c r="F30" s="117"/>
    </row>
    <row r="31" spans="1:6" ht="12">
      <c r="A31" s="3">
        <v>2001</v>
      </c>
      <c r="B31" s="78">
        <v>100.32</v>
      </c>
      <c r="C31" s="110">
        <f t="shared" si="0"/>
        <v>591.3900000000001</v>
      </c>
      <c r="E31" s="116"/>
      <c r="F31" s="117"/>
    </row>
    <row r="32" spans="1:6" ht="12">
      <c r="A32" s="3">
        <v>2002</v>
      </c>
      <c r="B32" s="78">
        <v>120.6</v>
      </c>
      <c r="C32" s="110">
        <f t="shared" si="0"/>
        <v>711.9900000000001</v>
      </c>
      <c r="E32" s="116"/>
      <c r="F32" s="117"/>
    </row>
    <row r="33" spans="1:6" ht="12">
      <c r="A33" s="3">
        <v>2003</v>
      </c>
      <c r="B33" s="78">
        <v>103.02</v>
      </c>
      <c r="C33" s="110">
        <f t="shared" si="0"/>
        <v>815.0100000000001</v>
      </c>
      <c r="E33" s="116"/>
      <c r="F33" s="117"/>
    </row>
    <row r="34" spans="1:6" ht="12">
      <c r="A34" s="3">
        <v>2004</v>
      </c>
      <c r="B34" s="78">
        <v>139</v>
      </c>
      <c r="C34" s="110">
        <f t="shared" si="0"/>
        <v>954.0100000000001</v>
      </c>
      <c r="E34" s="116"/>
      <c r="F34" s="117"/>
    </row>
    <row r="35" spans="1:6" ht="12">
      <c r="A35" s="3">
        <v>2005</v>
      </c>
      <c r="B35" s="78">
        <v>154</v>
      </c>
      <c r="C35" s="110">
        <f t="shared" si="0"/>
        <v>1108.0100000000002</v>
      </c>
      <c r="E35" s="116"/>
      <c r="F35" s="117"/>
    </row>
    <row r="36" spans="1:3" ht="12">
      <c r="A36" s="162">
        <v>2006</v>
      </c>
      <c r="B36" s="166">
        <v>201.6</v>
      </c>
      <c r="C36" s="165">
        <f t="shared" si="0"/>
        <v>1309.6100000000001</v>
      </c>
    </row>
    <row r="38" spans="1:9" ht="12.75" customHeight="1">
      <c r="A38" s="240" t="s">
        <v>32</v>
      </c>
      <c r="B38" s="240"/>
      <c r="C38" s="240"/>
      <c r="D38" s="240"/>
      <c r="E38" s="240"/>
      <c r="F38" s="30"/>
      <c r="G38" s="30"/>
      <c r="H38" s="30"/>
      <c r="I38" s="30"/>
    </row>
    <row r="39" spans="1:9" ht="12">
      <c r="A39" s="240"/>
      <c r="B39" s="240"/>
      <c r="C39" s="240"/>
      <c r="D39" s="240"/>
      <c r="E39" s="240"/>
      <c r="F39" s="30"/>
      <c r="G39" s="30"/>
      <c r="H39" s="30"/>
      <c r="I39" s="30"/>
    </row>
    <row r="40" spans="1:9" ht="12">
      <c r="A40" s="240"/>
      <c r="B40" s="240"/>
      <c r="C40" s="240"/>
      <c r="D40" s="240"/>
      <c r="E40" s="240"/>
      <c r="F40" s="30"/>
      <c r="G40" s="30"/>
      <c r="H40" s="30"/>
      <c r="I40" s="30"/>
    </row>
    <row r="41" spans="1:9" ht="12">
      <c r="A41" s="240"/>
      <c r="B41" s="240"/>
      <c r="C41" s="240"/>
      <c r="D41" s="240"/>
      <c r="E41" s="240"/>
      <c r="F41" s="30"/>
      <c r="G41" s="30"/>
      <c r="H41" s="30"/>
      <c r="I41" s="30"/>
    </row>
    <row r="42" spans="1:8" ht="12">
      <c r="A42" s="240"/>
      <c r="B42" s="240"/>
      <c r="C42" s="240"/>
      <c r="D42" s="240"/>
      <c r="E42" s="240"/>
      <c r="F42" s="30"/>
      <c r="G42" s="30"/>
      <c r="H42" s="30"/>
    </row>
    <row r="44" spans="1:8" ht="12.75" customHeight="1">
      <c r="A44" s="241" t="s">
        <v>55</v>
      </c>
      <c r="B44" s="241"/>
      <c r="C44" s="241"/>
      <c r="D44" s="241"/>
      <c r="E44" s="241"/>
      <c r="F44" s="136"/>
      <c r="G44" s="136"/>
      <c r="H44" s="136"/>
    </row>
    <row r="45" spans="1:8" ht="12">
      <c r="A45" s="241"/>
      <c r="B45" s="241"/>
      <c r="C45" s="241"/>
      <c r="D45" s="241"/>
      <c r="E45" s="241"/>
      <c r="F45" s="136"/>
      <c r="G45" s="136"/>
      <c r="H45" s="136"/>
    </row>
    <row r="46" spans="1:8" ht="12">
      <c r="A46" s="241"/>
      <c r="B46" s="241"/>
      <c r="C46" s="241"/>
      <c r="D46" s="241"/>
      <c r="E46" s="241"/>
      <c r="F46" s="136"/>
      <c r="G46" s="136"/>
      <c r="H46" s="136"/>
    </row>
    <row r="47" spans="1:8" ht="12">
      <c r="A47" s="241"/>
      <c r="B47" s="241"/>
      <c r="C47" s="241"/>
      <c r="D47" s="241"/>
      <c r="E47" s="241"/>
      <c r="F47" s="136"/>
      <c r="G47" s="136"/>
      <c r="H47" s="136"/>
    </row>
    <row r="49" ht="12">
      <c r="A49" s="194" t="s">
        <v>125</v>
      </c>
    </row>
  </sheetData>
  <mergeCells count="3">
    <mergeCell ref="B4:C4"/>
    <mergeCell ref="A38:E42"/>
    <mergeCell ref="A44:E47"/>
  </mergeCells>
  <hyperlinks>
    <hyperlink ref="A49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Jessica Robbins</cp:lastModifiedBy>
  <cp:lastPrinted>2008-02-19T22:11:17Z</cp:lastPrinted>
  <dcterms:created xsi:type="dcterms:W3CDTF">2008-01-02T14:02:36Z</dcterms:created>
  <dcterms:modified xsi:type="dcterms:W3CDTF">2009-04-09T13:23:36Z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